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E862C98-BC97-4610-86F2-13BDD7C4973C}" xr6:coauthVersionLast="47" xr6:coauthVersionMax="47" xr10:uidLastSave="{00000000-0000-0000-0000-000000000000}"/>
  <bookViews>
    <workbookView xWindow="-110" yWindow="-110" windowWidth="19420" windowHeight="10420" firstSheet="3" activeTab="8" xr2:uid="{00000000-000D-0000-FFFF-FFFF00000000}"/>
  </bookViews>
  <sheets>
    <sheet name="2024" sheetId="4" state="hidden" r:id="rId1"/>
    <sheet name="2023" sheetId="6" state="hidden" r:id="rId2"/>
    <sheet name="2022" sheetId="7" state="hidden" r:id="rId3"/>
    <sheet name="2022_1" sheetId="11" r:id="rId4"/>
    <sheet name="2023_1" sheetId="10" r:id="rId5"/>
    <sheet name="2024_1" sheetId="12" r:id="rId6"/>
    <sheet name="2022_фоп" sheetId="15" r:id="rId7"/>
    <sheet name="2023_фоп+" sheetId="14" r:id="rId8"/>
    <sheet name="2024_фоп" sheetId="16" r:id="rId9"/>
    <sheet name="витрати" sheetId="18" r:id="rId10"/>
    <sheet name="повнота даних" sheetId="2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0" l="1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5" i="20"/>
  <c r="E36" i="15"/>
  <c r="I33" i="15"/>
  <c r="H33" i="15"/>
  <c r="G33" i="15"/>
  <c r="F33" i="15"/>
  <c r="E33" i="15"/>
  <c r="D33" i="15"/>
  <c r="E36" i="14"/>
  <c r="E37" i="16"/>
  <c r="I33" i="14"/>
  <c r="H33" i="14"/>
  <c r="G33" i="14"/>
  <c r="F33" i="14"/>
  <c r="E33" i="14"/>
  <c r="D33" i="14"/>
  <c r="I33" i="16"/>
  <c r="H33" i="16"/>
  <c r="G33" i="16"/>
  <c r="F33" i="16"/>
  <c r="E33" i="16"/>
  <c r="D33" i="16"/>
  <c r="D7" i="10" l="1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6" i="10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6" i="12"/>
  <c r="D31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6" i="11"/>
  <c r="H58" i="18"/>
  <c r="H57" i="18"/>
  <c r="H56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H7" i="18"/>
  <c r="F7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30" i="7" l="1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</calcChain>
</file>

<file path=xl/sharedStrings.xml><?xml version="1.0" encoding="utf-8"?>
<sst xmlns="http://schemas.openxmlformats.org/spreadsheetml/2006/main" count="493" uniqueCount="181">
  <si>
    <t>Регіони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</si>
  <si>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</si>
  <si>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</si>
  <si>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</si>
  <si>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</si>
  <si>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</si>
  <si>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</si>
  <si>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</si>
  <si>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</si>
  <si>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</si>
  <si>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</si>
  <si>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</si>
  <si>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</si>
  <si>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М.КИЇВ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</si>
  <si>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</si>
  <si>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</si>
  <si>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</si>
  <si>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</si>
  <si>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</si>
  <si>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</si>
  <si>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</si>
  <si>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</si>
  <si>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</si>
  <si>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</si>
  <si>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</si>
  <si>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</si>
  <si>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 xml:space="preserve">Надходження за ПМГ </t>
  </si>
  <si>
    <t>питома вага в загальній структурі надходжень</t>
  </si>
  <si>
    <t>Інше (грошові кошти та надходження у натуральній формі )</t>
  </si>
  <si>
    <t>Блаогодійна дпомога  (грошові кошти та надходження у натуральній формі )</t>
  </si>
  <si>
    <t xml:space="preserve"> З обласного, районного та бюджету місцевого самоврядування  (грошові кошти та надходження у натуральній формі )</t>
  </si>
  <si>
    <t>З державного бюджету  (грошові кошти та надходження у натуральній формі )</t>
  </si>
  <si>
    <t>тис. грн.</t>
  </si>
  <si>
    <t>Загальний підсумок</t>
  </si>
  <si>
    <t>Надходження всього, тис. грн</t>
  </si>
  <si>
    <t>Надходження до закладів охорони здоров’я грошових коштів та ресурсів у натуральній формі за 2024 рік</t>
  </si>
  <si>
    <t>Надходження до закладів охорони здоров’я грошових коштів та ресурсів у натуральній формі за 2022 рік</t>
  </si>
  <si>
    <t>Надходження до закладів охорони здоров’я грошових коштів та ресурсів у натуральній формі за 2023 рік</t>
  </si>
  <si>
    <t>Соціальне забезпечення (у тому пільгові пенсії)</t>
  </si>
  <si>
    <t>Область</t>
  </si>
  <si>
    <t>Кількість КНП, одиниць</t>
  </si>
  <si>
    <t>Середньооблікова кількість штатних працівників, осіб</t>
  </si>
  <si>
    <t>Середньомісячна заробітна плата штатних штатних працівників, грн</t>
  </si>
  <si>
    <t>Всього, осіб</t>
  </si>
  <si>
    <t>Керівники</t>
  </si>
  <si>
    <t>Керівники структурних підрозділів</t>
  </si>
  <si>
    <t>Лікарі</t>
  </si>
  <si>
    <t>Молодший медичний персонал</t>
  </si>
  <si>
    <t>Інші працівники</t>
  </si>
  <si>
    <t>Всього</t>
  </si>
  <si>
    <t xml:space="preserve">Середній медичний персонал </t>
  </si>
  <si>
    <t>Керівників</t>
  </si>
  <si>
    <t>Керівників структурних підрозділів</t>
  </si>
  <si>
    <t>Лікарів</t>
  </si>
  <si>
    <t>Середнього медичного персоналу</t>
  </si>
  <si>
    <t>Молодшого медичного персоналу</t>
  </si>
  <si>
    <t>Інших</t>
  </si>
  <si>
    <t>Найменування показника</t>
  </si>
  <si>
    <t>Нарахування на оплату праці</t>
  </si>
  <si>
    <t>Матеріальні витрати</t>
  </si>
  <si>
    <t>Вироби медичного призначення та допоміжні засоби слуху, зору, руху, засоби протезування для кардіології, ендопротезів, інші протези тощо</t>
  </si>
  <si>
    <t>Імунобіологічні препарати</t>
  </si>
  <si>
    <t>Лікувальне харчування</t>
  </si>
  <si>
    <t>Дезинфекційні засоби</t>
  </si>
  <si>
    <t>Засоби індивідуального захисту</t>
  </si>
  <si>
    <t xml:space="preserve">Продукти харчування </t>
  </si>
  <si>
    <t>Предмети, матеріали та інвентар</t>
  </si>
  <si>
    <t>Будівельні матеріали</t>
  </si>
  <si>
    <t>Витрати комунальних послуг та інших  енергоносіїв  (тепло, електроенергія, вода, інше)</t>
  </si>
  <si>
    <t>М’який інвентар</t>
  </si>
  <si>
    <t>Господарські матеріали</t>
  </si>
  <si>
    <t>Ремонт</t>
  </si>
  <si>
    <t>Ремонт медичного обладнання</t>
  </si>
  <si>
    <t>Ремонт приміщень</t>
  </si>
  <si>
    <t>Ремонт ліфтів, оргтехніки, ПК</t>
  </si>
  <si>
    <t>Ремонт Авто</t>
  </si>
  <si>
    <t>Інший ремонт</t>
  </si>
  <si>
    <t>Інші матеріальні витрати</t>
  </si>
  <si>
    <t>Інші операційні витрати</t>
  </si>
  <si>
    <t>Видатки на відрядження</t>
  </si>
  <si>
    <t>Підготовка (перепідготовка) кадрів  та підвищення кваліфікації</t>
  </si>
  <si>
    <t>Послуги (крім комунальних)</t>
  </si>
  <si>
    <t>Зовнішні послуги з медичної допомоги</t>
  </si>
  <si>
    <t>ТО/сервісне обслуговування/поверка  НМА</t>
  </si>
  <si>
    <t>ТО медобладнання</t>
  </si>
  <si>
    <t>ТО ліфти, ПК, оргтехніка, телефони</t>
  </si>
  <si>
    <t>ТО, сервісне обслуговування авто</t>
  </si>
  <si>
    <t>Інше ТО та обслуговування</t>
  </si>
  <si>
    <t>ТО/обслуговування ННМА (ППЗ)</t>
  </si>
  <si>
    <t>Зв'язок, інтернет</t>
  </si>
  <si>
    <t>Послуги з прання</t>
  </si>
  <si>
    <t>Охорона</t>
  </si>
  <si>
    <t>Пожежна охорона</t>
  </si>
  <si>
    <t>Послуги з харчування</t>
  </si>
  <si>
    <t>Страхування</t>
  </si>
  <si>
    <t xml:space="preserve">Інші послуги </t>
  </si>
  <si>
    <t>Податки</t>
  </si>
  <si>
    <t>Банківське обслуговування</t>
  </si>
  <si>
    <t>Відшкодування вартості пільгових ліків, інсулінів</t>
  </si>
  <si>
    <t>Інші витрати</t>
  </si>
  <si>
    <t>Неопераційні витрати</t>
  </si>
  <si>
    <t xml:space="preserve">Кров та її компоненти </t>
  </si>
  <si>
    <t>Лікарські засоби (крім кисню)</t>
  </si>
  <si>
    <t>Медикаменти та перев'язувальні матеріали</t>
  </si>
  <si>
    <t>Операційні (без амортизації)</t>
  </si>
  <si>
    <t>Витрати на оплату праці:</t>
  </si>
  <si>
    <t>Кисень, що використовується для у медичних цілях (не власного виробництва)</t>
  </si>
  <si>
    <t>Ремонт ННМА (прикладне програмне забезпечення - ППЗ)</t>
  </si>
  <si>
    <t>Паливно-мастильні матеріали</t>
  </si>
  <si>
    <t>Витрати (без амортизації)</t>
  </si>
  <si>
    <t>Питома вага в загальній структурі витрат</t>
  </si>
  <si>
    <t xml:space="preserve">№ </t>
  </si>
  <si>
    <t xml:space="preserve"> 1. </t>
  </si>
  <si>
    <t xml:space="preserve"> 1.1 </t>
  </si>
  <si>
    <t xml:space="preserve"> 1.1.1 </t>
  </si>
  <si>
    <t xml:space="preserve"> 1.1.2 </t>
  </si>
  <si>
    <t xml:space="preserve"> 1.1.3 </t>
  </si>
  <si>
    <t xml:space="preserve"> 1.1.4 </t>
  </si>
  <si>
    <t xml:space="preserve"> 1.1.4.1 </t>
  </si>
  <si>
    <t xml:space="preserve"> 1.1.4.1.1 </t>
  </si>
  <si>
    <t xml:space="preserve"> 1.1.4.1.2 </t>
  </si>
  <si>
    <t xml:space="preserve"> 1.1.4.1.3 </t>
  </si>
  <si>
    <t xml:space="preserve"> 1.1.4.1.4 </t>
  </si>
  <si>
    <t xml:space="preserve"> 1.1.4.1.5 </t>
  </si>
  <si>
    <t xml:space="preserve"> 1.1.4.1.6 </t>
  </si>
  <si>
    <t xml:space="preserve"> 1.1.4.1.7 </t>
  </si>
  <si>
    <t xml:space="preserve"> 1.1.4.2 </t>
  </si>
  <si>
    <t xml:space="preserve"> 1.1.4.3 </t>
  </si>
  <si>
    <t xml:space="preserve"> 1.1.4.4 </t>
  </si>
  <si>
    <t xml:space="preserve"> 1.1.4.5 </t>
  </si>
  <si>
    <t xml:space="preserve"> 1.1.4.6 </t>
  </si>
  <si>
    <t xml:space="preserve"> 1.1.4.7 </t>
  </si>
  <si>
    <t xml:space="preserve"> 1.1.4.8 </t>
  </si>
  <si>
    <t xml:space="preserve"> 1.1.4.9 </t>
  </si>
  <si>
    <t xml:space="preserve"> 1.1.4.10 </t>
  </si>
  <si>
    <t xml:space="preserve"> 1.1.4.10.1 </t>
  </si>
  <si>
    <t xml:space="preserve"> 1.1.4.10.2 </t>
  </si>
  <si>
    <t xml:space="preserve"> 1.1.4.10.3 </t>
  </si>
  <si>
    <t xml:space="preserve"> 1.1.4.10.4 </t>
  </si>
  <si>
    <t xml:space="preserve"> 1.1.4.10.5 </t>
  </si>
  <si>
    <t xml:space="preserve"> 1.1.4.10.6 </t>
  </si>
  <si>
    <t xml:space="preserve"> 1.1.4.11 </t>
  </si>
  <si>
    <t xml:space="preserve"> 1.1.5 </t>
  </si>
  <si>
    <t xml:space="preserve"> 1.1.5.1 </t>
  </si>
  <si>
    <t xml:space="preserve"> 1.1.5.2 </t>
  </si>
  <si>
    <t xml:space="preserve"> 1.1.5.3 </t>
  </si>
  <si>
    <t xml:space="preserve"> 1.1.5.4 </t>
  </si>
  <si>
    <t xml:space="preserve"> 1.1.5.5 </t>
  </si>
  <si>
    <t xml:space="preserve"> 1.1.5.5.1 </t>
  </si>
  <si>
    <t xml:space="preserve"> 1.1.5.5.2 </t>
  </si>
  <si>
    <t xml:space="preserve"> 1.1.5.5.3 </t>
  </si>
  <si>
    <t xml:space="preserve"> 1.1.5.5.4 </t>
  </si>
  <si>
    <t xml:space="preserve"> 1.1.5.5.5 </t>
  </si>
  <si>
    <t xml:space="preserve"> 1.1.5.6 </t>
  </si>
  <si>
    <t xml:space="preserve"> 1.1.5.7 </t>
  </si>
  <si>
    <t xml:space="preserve"> 1.1.5.8 </t>
  </si>
  <si>
    <t xml:space="preserve"> 1.1.5.9 </t>
  </si>
  <si>
    <t xml:space="preserve"> 1.1.5.10 </t>
  </si>
  <si>
    <t xml:space="preserve"> 1.1.5.11 </t>
  </si>
  <si>
    <t xml:space="preserve"> 1.1.5.12 </t>
  </si>
  <si>
    <t xml:space="preserve"> 1.1.5.13 </t>
  </si>
  <si>
    <t xml:space="preserve"> 1.1.5.14 </t>
  </si>
  <si>
    <t xml:space="preserve"> 1.1.5.15 </t>
  </si>
  <si>
    <t xml:space="preserve"> 1.1.5.16 </t>
  </si>
  <si>
    <t xml:space="preserve"> 1.2 </t>
  </si>
  <si>
    <t>Всього витрати, тис грн</t>
  </si>
  <si>
    <t>Середньооблікова кількість штатних працівників та середньомісячні витрати на оплату праці у розрахунку на всіх працівників за 2024 рік</t>
  </si>
  <si>
    <t>Середньооблікова кількість штатних працівників та середньомісячні витрати на оплату праці у розрахунку на всіх працівників за 2022 рік</t>
  </si>
  <si>
    <t>Середньооблікова кількість штатних працівників та середньомісячні витрати на оплату праці у розрахунку на всіх працівників за 2023 рік</t>
  </si>
  <si>
    <t>Надходження всього, тис грн</t>
  </si>
  <si>
    <t>тис грн</t>
  </si>
  <si>
    <t>З державного бюджету, тис грн</t>
  </si>
  <si>
    <t xml:space="preserve"> З обласного, районного та бюджету місцевого самоврядування, тис грн</t>
  </si>
  <si>
    <t>Інше, тис грн</t>
  </si>
  <si>
    <t xml:space="preserve">Інше, тис грн </t>
  </si>
  <si>
    <t xml:space="preserve"> З обласного, районного та бюджету місцевого самоврядування, тис грн </t>
  </si>
  <si>
    <t>Благодійна допомога, тис грн</t>
  </si>
  <si>
    <t xml:space="preserve">Кількість надавачів медичних послуг, які подали звіт, од. </t>
  </si>
  <si>
    <t>Динаміка, од</t>
  </si>
  <si>
    <t>Структура витрат за 2022-2024 рр, тис грн</t>
  </si>
  <si>
    <t>Кількість надавачів, які подали звіт, в розрізі областей, за 2022-2024 рр., 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</si>
</sst>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₴_-;\-* #,##0.00\ _₴_-;_-* &quot;-&quot;??\ _₴_-;_-@_-"/>
    <numFmt numFmtId="165" formatCode="_-* #,##0.0\ _₴_-;\-* #,##0.0\ _₴_-;_-* &quot;-&quot;??\ _₴_-;_-@_-"/>
    <numFmt numFmtId="166" formatCode="_-* #,##0.0\ _₴_-;\-* #,##0.0\ _₴_-;_-* &quot;-&quot;?\ _₴_-;_-@_-"/>
    <numFmt numFmtId="167" formatCode="_-* #,##0\ _₴_-;\-* #,##0\ _₴_-;_-* &quot;-&quot;??\ _₴_-;_-@_-"/>
    <numFmt numFmtId="168" formatCode="#,##0.0"/>
    <numFmt numFmtId="169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65">
    <xf numFmtId="0" fontId="0" fillId="0" borderId="0" xfId="0"/>
    <xf numFmtId="0" fontId="3" fillId="0" borderId="0" xfId="0" applyFont="1"/>
    <xf numFmtId="9" fontId="3" fillId="0" borderId="1" xfId="2" applyFont="1" applyBorder="1" applyAlignment="1">
      <alignment horizontal="center" vertical="center"/>
    </xf>
    <xf numFmtId="0" fontId="4" fillId="0" borderId="0" xfId="0" applyFont="1"/>
    <xf numFmtId="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/>
    <xf numFmtId="0" fontId="3" fillId="0" borderId="9" xfId="0" applyFont="1" applyBorder="1"/>
    <xf numFmtId="4" fontId="3" fillId="0" borderId="2" xfId="0" applyNumberFormat="1" applyFont="1" applyBorder="1" applyAlignment="1">
      <alignment horizontal="center" vertical="center"/>
    </xf>
    <xf numFmtId="9" fontId="3" fillId="0" borderId="2" xfId="2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0" fontId="3" fillId="0" borderId="11" xfId="0" applyFont="1" applyBorder="1"/>
    <xf numFmtId="165" fontId="3" fillId="0" borderId="12" xfId="1" applyNumberFormat="1" applyFont="1" applyBorder="1" applyAlignment="1">
      <alignment horizontal="left" vertical="center"/>
    </xf>
    <xf numFmtId="0" fontId="3" fillId="0" borderId="12" xfId="0" applyFont="1" applyBorder="1" applyAlignment="1">
      <alignment horizontal="center"/>
    </xf>
    <xf numFmtId="165" fontId="3" fillId="0" borderId="12" xfId="1" applyNumberFormat="1" applyFont="1" applyBorder="1" applyAlignment="1">
      <alignment horizontal="center"/>
    </xf>
    <xf numFmtId="165" fontId="3" fillId="0" borderId="5" xfId="1" applyNumberFormat="1" applyFont="1" applyBorder="1" applyAlignment="1">
      <alignment horizontal="center" vertical="center"/>
    </xf>
    <xf numFmtId="165" fontId="3" fillId="0" borderId="10" xfId="1" applyNumberFormat="1" applyFont="1" applyBorder="1" applyAlignment="1">
      <alignment horizontal="center" vertical="center"/>
    </xf>
    <xf numFmtId="165" fontId="3" fillId="0" borderId="13" xfId="1" applyNumberFormat="1" applyFont="1" applyBorder="1"/>
    <xf numFmtId="164" fontId="3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9" fontId="3" fillId="0" borderId="12" xfId="2" applyFont="1" applyBorder="1" applyAlignment="1">
      <alignment horizontal="center" vertical="center"/>
    </xf>
    <xf numFmtId="165" fontId="3" fillId="0" borderId="12" xfId="1" applyNumberFormat="1" applyFont="1" applyBorder="1" applyAlignment="1">
      <alignment horizontal="center" vertical="center"/>
    </xf>
    <xf numFmtId="166" fontId="0" fillId="0" borderId="0" xfId="0" applyNumberFormat="1"/>
    <xf numFmtId="0" fontId="6" fillId="0" borderId="0" xfId="0" applyFont="1" applyAlignment="1">
      <alignment horizontal="center" vertical="center"/>
    </xf>
    <xf numFmtId="0" fontId="6" fillId="0" borderId="0" xfId="0" applyFont="1"/>
    <xf numFmtId="3" fontId="6" fillId="0" borderId="15" xfId="0" applyNumberFormat="1" applyFont="1" applyBorder="1" applyAlignment="1">
      <alignment horizontal="center" wrapText="1"/>
    </xf>
    <xf numFmtId="3" fontId="6" fillId="0" borderId="3" xfId="0" applyNumberFormat="1" applyFont="1" applyBorder="1" applyAlignment="1">
      <alignment horizontal="center" wrapText="1"/>
    </xf>
    <xf numFmtId="3" fontId="6" fillId="0" borderId="19" xfId="0" applyNumberFormat="1" applyFont="1" applyBorder="1" applyAlignment="1">
      <alignment horizontal="center" wrapText="1"/>
    </xf>
    <xf numFmtId="3" fontId="6" fillId="0" borderId="4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3" fontId="6" fillId="0" borderId="5" xfId="0" applyNumberFormat="1" applyFont="1" applyBorder="1" applyAlignment="1">
      <alignment horizontal="center" wrapText="1"/>
    </xf>
    <xf numFmtId="3" fontId="6" fillId="0" borderId="9" xfId="0" applyNumberFormat="1" applyFont="1" applyBorder="1" applyAlignment="1">
      <alignment horizontal="center" wrapText="1"/>
    </xf>
    <xf numFmtId="3" fontId="6" fillId="0" borderId="2" xfId="0" applyNumberFormat="1" applyFont="1" applyBorder="1" applyAlignment="1">
      <alignment horizontal="center" wrapText="1"/>
    </xf>
    <xf numFmtId="3" fontId="6" fillId="0" borderId="10" xfId="0" applyNumberFormat="1" applyFont="1" applyBorder="1" applyAlignment="1">
      <alignment horizontal="center" wrapText="1"/>
    </xf>
    <xf numFmtId="0" fontId="6" fillId="0" borderId="1" xfId="0" applyFont="1" applyBorder="1"/>
    <xf numFmtId="0" fontId="7" fillId="0" borderId="0" xfId="0" applyFont="1"/>
    <xf numFmtId="0" fontId="6" fillId="0" borderId="2" xfId="0" applyFont="1" applyBorder="1"/>
    <xf numFmtId="0" fontId="7" fillId="0" borderId="11" xfId="0" applyFont="1" applyBorder="1"/>
    <xf numFmtId="0" fontId="6" fillId="0" borderId="3" xfId="0" applyFont="1" applyBorder="1"/>
    <xf numFmtId="3" fontId="6" fillId="0" borderId="25" xfId="0" applyNumberFormat="1" applyFont="1" applyBorder="1" applyAlignment="1">
      <alignment horizontal="center" wrapText="1"/>
    </xf>
    <xf numFmtId="3" fontId="6" fillId="0" borderId="26" xfId="0" applyNumberFormat="1" applyFont="1" applyBorder="1" applyAlignment="1">
      <alignment horizontal="center" wrapText="1"/>
    </xf>
    <xf numFmtId="3" fontId="6" fillId="0" borderId="27" xfId="0" applyNumberFormat="1" applyFont="1" applyBorder="1" applyAlignment="1">
      <alignment horizontal="center" wrapText="1"/>
    </xf>
    <xf numFmtId="167" fontId="6" fillId="0" borderId="15" xfId="1" applyNumberFormat="1" applyFont="1" applyBorder="1" applyAlignment="1">
      <alignment horizontal="center"/>
    </xf>
    <xf numFmtId="167" fontId="6" fillId="0" borderId="3" xfId="1" applyNumberFormat="1" applyFont="1" applyBorder="1" applyAlignment="1">
      <alignment horizontal="center"/>
    </xf>
    <xf numFmtId="167" fontId="6" fillId="0" borderId="19" xfId="1" applyNumberFormat="1" applyFont="1" applyBorder="1" applyAlignment="1">
      <alignment horizontal="center"/>
    </xf>
    <xf numFmtId="167" fontId="6" fillId="0" borderId="4" xfId="1" applyNumberFormat="1" applyFont="1" applyBorder="1" applyAlignment="1">
      <alignment horizontal="center"/>
    </xf>
    <xf numFmtId="167" fontId="6" fillId="0" borderId="1" xfId="1" applyNumberFormat="1" applyFont="1" applyBorder="1" applyAlignment="1">
      <alignment horizontal="center"/>
    </xf>
    <xf numFmtId="167" fontId="6" fillId="0" borderId="5" xfId="1" applyNumberFormat="1" applyFont="1" applyBorder="1" applyAlignment="1">
      <alignment horizontal="center"/>
    </xf>
    <xf numFmtId="167" fontId="6" fillId="0" borderId="9" xfId="1" applyNumberFormat="1" applyFont="1" applyBorder="1" applyAlignment="1">
      <alignment horizontal="center"/>
    </xf>
    <xf numFmtId="167" fontId="6" fillId="0" borderId="2" xfId="1" applyNumberFormat="1" applyFont="1" applyBorder="1" applyAlignment="1">
      <alignment horizontal="center"/>
    </xf>
    <xf numFmtId="167" fontId="6" fillId="0" borderId="10" xfId="1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167" fontId="7" fillId="0" borderId="11" xfId="1" applyNumberFormat="1" applyFont="1" applyBorder="1" applyAlignment="1"/>
    <xf numFmtId="167" fontId="7" fillId="0" borderId="12" xfId="1" applyNumberFormat="1" applyFont="1" applyBorder="1" applyAlignment="1"/>
    <xf numFmtId="167" fontId="7" fillId="0" borderId="13" xfId="1" applyNumberFormat="1" applyFont="1" applyBorder="1" applyAlignment="1"/>
    <xf numFmtId="167" fontId="7" fillId="0" borderId="11" xfId="1" applyNumberFormat="1" applyFont="1" applyBorder="1" applyAlignment="1">
      <alignment wrapText="1"/>
    </xf>
    <xf numFmtId="168" fontId="8" fillId="0" borderId="1" xfId="0" applyNumberFormat="1" applyFont="1" applyBorder="1"/>
    <xf numFmtId="168" fontId="8" fillId="0" borderId="17" xfId="0" applyNumberFormat="1" applyFont="1" applyBorder="1"/>
    <xf numFmtId="166" fontId="10" fillId="0" borderId="0" xfId="0" applyNumberFormat="1" applyFont="1"/>
    <xf numFmtId="0" fontId="10" fillId="0" borderId="0" xfId="0" applyFont="1"/>
    <xf numFmtId="0" fontId="8" fillId="0" borderId="1" xfId="0" applyFont="1" applyBorder="1" applyAlignment="1">
      <alignment horizontal="left" wrapText="1"/>
    </xf>
    <xf numFmtId="169" fontId="11" fillId="0" borderId="1" xfId="0" applyNumberFormat="1" applyFont="1" applyBorder="1"/>
    <xf numFmtId="0" fontId="8" fillId="0" borderId="17" xfId="0" applyFont="1" applyBorder="1" applyAlignment="1">
      <alignment horizontal="left" wrapText="1"/>
    </xf>
    <xf numFmtId="169" fontId="11" fillId="0" borderId="17" xfId="0" applyNumberFormat="1" applyFont="1" applyBorder="1"/>
    <xf numFmtId="9" fontId="13" fillId="0" borderId="1" xfId="2" applyFont="1" applyFill="1" applyBorder="1" applyAlignment="1">
      <alignment horizontal="center" vertical="center"/>
    </xf>
    <xf numFmtId="9" fontId="13" fillId="0" borderId="2" xfId="2" applyFont="1" applyFill="1" applyBorder="1" applyAlignment="1">
      <alignment horizontal="center" vertical="center"/>
    </xf>
    <xf numFmtId="0" fontId="3" fillId="0" borderId="15" xfId="0" applyFont="1" applyBorder="1"/>
    <xf numFmtId="165" fontId="3" fillId="0" borderId="3" xfId="1" applyNumberFormat="1" applyFont="1" applyBorder="1" applyAlignment="1">
      <alignment vertical="center"/>
    </xf>
    <xf numFmtId="9" fontId="13" fillId="0" borderId="3" xfId="2" applyFont="1" applyFill="1" applyBorder="1" applyAlignment="1">
      <alignment horizontal="center" vertical="center"/>
    </xf>
    <xf numFmtId="165" fontId="3" fillId="0" borderId="3" xfId="1" applyNumberFormat="1" applyFont="1" applyBorder="1" applyAlignment="1">
      <alignment horizontal="center" vertical="center"/>
    </xf>
    <xf numFmtId="165" fontId="3" fillId="0" borderId="19" xfId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9" fontId="13" fillId="0" borderId="3" xfId="2" applyFont="1" applyBorder="1" applyAlignment="1">
      <alignment horizontal="center" vertical="center"/>
    </xf>
    <xf numFmtId="9" fontId="13" fillId="0" borderId="1" xfId="2" applyFont="1" applyBorder="1" applyAlignment="1">
      <alignment horizontal="center" vertical="center"/>
    </xf>
    <xf numFmtId="9" fontId="13" fillId="0" borderId="2" xfId="2" applyFont="1" applyBorder="1" applyAlignment="1">
      <alignment horizontal="center" vertical="center"/>
    </xf>
    <xf numFmtId="165" fontId="0" fillId="0" borderId="0" xfId="0" applyNumberFormat="1"/>
    <xf numFmtId="168" fontId="0" fillId="0" borderId="0" xfId="0" applyNumberFormat="1"/>
    <xf numFmtId="165" fontId="6" fillId="0" borderId="0" xfId="1" applyNumberFormat="1" applyFont="1"/>
    <xf numFmtId="167" fontId="6" fillId="0" borderId="1" xfId="1" applyNumberFormat="1" applyFont="1" applyFill="1" applyBorder="1" applyAlignment="1">
      <alignment horizontal="center"/>
    </xf>
    <xf numFmtId="167" fontId="6" fillId="0" borderId="4" xfId="1" applyNumberFormat="1" applyFont="1" applyFill="1" applyBorder="1" applyAlignment="1">
      <alignment horizontal="center"/>
    </xf>
    <xf numFmtId="0" fontId="9" fillId="0" borderId="0" xfId="0" applyFont="1"/>
    <xf numFmtId="0" fontId="15" fillId="0" borderId="0" xfId="0" applyFont="1"/>
    <xf numFmtId="0" fontId="14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8" fillId="0" borderId="4" xfId="0" applyFont="1" applyBorder="1"/>
    <xf numFmtId="165" fontId="8" fillId="0" borderId="1" xfId="1" applyNumberFormat="1" applyFont="1" applyBorder="1"/>
    <xf numFmtId="169" fontId="11" fillId="0" borderId="1" xfId="2" applyNumberFormat="1" applyFont="1" applyBorder="1"/>
    <xf numFmtId="169" fontId="11" fillId="0" borderId="5" xfId="0" applyNumberFormat="1" applyFont="1" applyBorder="1"/>
    <xf numFmtId="0" fontId="8" fillId="0" borderId="16" xfId="0" applyFont="1" applyBorder="1"/>
    <xf numFmtId="165" fontId="8" fillId="0" borderId="17" xfId="1" applyNumberFormat="1" applyFont="1" applyBorder="1"/>
    <xf numFmtId="169" fontId="11" fillId="0" borderId="17" xfId="2" applyNumberFormat="1" applyFont="1" applyBorder="1"/>
    <xf numFmtId="169" fontId="11" fillId="0" borderId="18" xfId="0" applyNumberFormat="1" applyFont="1" applyBorder="1"/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0" borderId="11" xfId="0" applyFont="1" applyBorder="1"/>
    <xf numFmtId="165" fontId="4" fillId="0" borderId="12" xfId="1" applyNumberFormat="1" applyFont="1" applyBorder="1" applyAlignment="1">
      <alignment horizontal="left" vertical="center"/>
    </xf>
    <xf numFmtId="165" fontId="4" fillId="0" borderId="12" xfId="1" applyNumberFormat="1" applyFont="1" applyBorder="1" applyAlignment="1">
      <alignment horizontal="center"/>
    </xf>
    <xf numFmtId="9" fontId="17" fillId="0" borderId="12" xfId="2" applyFont="1" applyFill="1" applyBorder="1" applyAlignment="1">
      <alignment horizontal="center" vertical="center"/>
    </xf>
    <xf numFmtId="165" fontId="4" fillId="0" borderId="12" xfId="1" applyNumberFormat="1" applyFont="1" applyBorder="1" applyAlignment="1">
      <alignment horizontal="center" vertical="center"/>
    </xf>
    <xf numFmtId="165" fontId="4" fillId="0" borderId="13" xfId="1" applyNumberFormat="1" applyFont="1" applyBorder="1"/>
    <xf numFmtId="164" fontId="4" fillId="0" borderId="0" xfId="0" applyNumberFormat="1" applyFont="1"/>
    <xf numFmtId="9" fontId="4" fillId="0" borderId="1" xfId="2" applyFont="1" applyBorder="1" applyAlignment="1">
      <alignment horizontal="center" vertical="center"/>
    </xf>
    <xf numFmtId="9" fontId="17" fillId="0" borderId="12" xfId="2" applyFont="1" applyBorder="1" applyAlignment="1">
      <alignment horizontal="center" vertical="center"/>
    </xf>
    <xf numFmtId="0" fontId="8" fillId="0" borderId="15" xfId="0" applyFont="1" applyFill="1" applyBorder="1"/>
    <xf numFmtId="0" fontId="8" fillId="0" borderId="3" xfId="0" applyFont="1" applyFill="1" applyBorder="1" applyAlignment="1">
      <alignment horizontal="left" wrapText="1"/>
    </xf>
    <xf numFmtId="165" fontId="8" fillId="0" borderId="3" xfId="1" applyNumberFormat="1" applyFont="1" applyFill="1" applyBorder="1"/>
    <xf numFmtId="169" fontId="11" fillId="0" borderId="3" xfId="2" applyNumberFormat="1" applyFont="1" applyFill="1" applyBorder="1"/>
    <xf numFmtId="168" fontId="8" fillId="0" borderId="3" xfId="0" applyNumberFormat="1" applyFont="1" applyFill="1" applyBorder="1"/>
    <xf numFmtId="169" fontId="11" fillId="0" borderId="3" xfId="0" applyNumberFormat="1" applyFont="1" applyFill="1" applyBorder="1"/>
    <xf numFmtId="169" fontId="11" fillId="0" borderId="19" xfId="0" applyNumberFormat="1" applyFont="1" applyFill="1" applyBorder="1"/>
    <xf numFmtId="0" fontId="8" fillId="0" borderId="4" xfId="0" applyFont="1" applyFill="1" applyBorder="1"/>
    <xf numFmtId="0" fontId="8" fillId="0" borderId="1" xfId="0" applyFont="1" applyFill="1" applyBorder="1" applyAlignment="1">
      <alignment horizontal="left" wrapText="1"/>
    </xf>
    <xf numFmtId="165" fontId="8" fillId="0" borderId="1" xfId="1" applyNumberFormat="1" applyFont="1" applyFill="1" applyBorder="1"/>
    <xf numFmtId="169" fontId="11" fillId="0" borderId="1" xfId="2" applyNumberFormat="1" applyFont="1" applyFill="1" applyBorder="1"/>
    <xf numFmtId="168" fontId="8" fillId="0" borderId="1" xfId="0" applyNumberFormat="1" applyFont="1" applyFill="1" applyBorder="1"/>
    <xf numFmtId="169" fontId="11" fillId="0" borderId="1" xfId="0" applyNumberFormat="1" applyFont="1" applyFill="1" applyBorder="1"/>
    <xf numFmtId="169" fontId="11" fillId="0" borderId="5" xfId="0" applyNumberFormat="1" applyFont="1" applyFill="1" applyBorder="1"/>
    <xf numFmtId="0" fontId="1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2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15" xfId="0" applyFont="1" applyBorder="1"/>
    <xf numFmtId="0" fontId="6" fillId="0" borderId="4" xfId="0" applyFont="1" applyBorder="1"/>
    <xf numFmtId="0" fontId="6" fillId="0" borderId="9" xfId="0" applyFont="1" applyBorder="1"/>
  </cellXfs>
  <cellStyles count="4">
    <cellStyle name="Відсотковий" xfId="2" builtinId="5"/>
    <cellStyle name="Звичайний" xfId="0" builtinId="0"/>
    <cellStyle name="Звичайний 3" xfId="3" xr:uid="{00000000-0005-0000-0000-000000000000}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9F7E2-343A-45B4-AD81-E3648F987E5B}">
  <dimension ref="A2:J30"/>
  <sheetViews>
    <sheetView workbookViewId="0">
      <selection sqref="A1:XFD1048576"/>
    </sheetView>
  </sheetViews>
  <sheetFormatPr defaultRowHeight="14.5" x14ac:dyDescent="0.35"/>
  <cols>
    <col min="1" max="1" width="23.90625" customWidth="1"/>
    <col min="2" max="2" width="12.36328125" customWidth="1"/>
    <col min="3" max="5" width="13.81640625" customWidth="1"/>
    <col min="6" max="6" width="17.81640625" customWidth="1"/>
    <col min="7" max="8" width="13.81640625" customWidth="1"/>
    <col min="9" max="9" width="11" customWidth="1"/>
    <col min="10" max="10" width="12.6328125" customWidth="1"/>
  </cols>
  <sheetData>
    <row r="2" spans="1:10" ht="15" thickBot="1" x14ac:dyDescent="0.4"/>
    <row r="3" spans="1:10" s="1" customFormat="1" ht="26.4" customHeight="1" x14ac:dyDescent="0.25">
      <c r="A3" s="137" t="s">
        <v>0</v>
      </c>
      <c r="B3" s="133" t="s">
        <v>34</v>
      </c>
      <c r="C3" s="133" t="s">
        <v>26</v>
      </c>
      <c r="D3" s="133"/>
      <c r="E3" s="133" t="s">
        <v>31</v>
      </c>
      <c r="F3" s="133" t="s">
        <v>30</v>
      </c>
      <c r="G3" s="133" t="s">
        <v>29</v>
      </c>
      <c r="H3" s="135" t="s">
        <v>28</v>
      </c>
    </row>
    <row r="4" spans="1:10" s="1" customFormat="1" ht="31.5" x14ac:dyDescent="0.25">
      <c r="A4" s="138"/>
      <c r="B4" s="134"/>
      <c r="C4" s="21" t="s">
        <v>32</v>
      </c>
      <c r="D4" s="21" t="s">
        <v>27</v>
      </c>
      <c r="E4" s="134"/>
      <c r="F4" s="134"/>
      <c r="G4" s="134"/>
      <c r="H4" s="136"/>
    </row>
    <row r="5" spans="1:10" s="1" customFormat="1" ht="10.5" x14ac:dyDescent="0.25">
      <c r="A5" s="5" t="s">
        <v>1</v>
      </c>
      <c r="B5" s="11">
        <v>9913517.1999999993</v>
      </c>
      <c r="C5" s="4">
        <v>6634095.7000000002</v>
      </c>
      <c r="D5" s="2">
        <f>C5/C30</f>
        <v>4.6524340900699256E-2</v>
      </c>
      <c r="E5" s="9">
        <v>390522.4</v>
      </c>
      <c r="F5" s="9">
        <v>1921993</v>
      </c>
      <c r="G5" s="9">
        <v>579761.69999999995</v>
      </c>
      <c r="H5" s="17">
        <v>387144.4</v>
      </c>
      <c r="I5" s="20"/>
      <c r="J5" s="20"/>
    </row>
    <row r="6" spans="1:10" s="1" customFormat="1" ht="10.5" x14ac:dyDescent="0.25">
      <c r="A6" s="5" t="s">
        <v>2</v>
      </c>
      <c r="B6" s="11">
        <v>6757481.2000000002</v>
      </c>
      <c r="C6" s="4">
        <v>5064608.9000000004</v>
      </c>
      <c r="D6" s="2">
        <f>C6/C30</f>
        <v>3.5517665352990835E-2</v>
      </c>
      <c r="E6" s="9">
        <v>349099</v>
      </c>
      <c r="F6" s="9">
        <v>553803.80000000005</v>
      </c>
      <c r="G6" s="9">
        <v>482318.5</v>
      </c>
      <c r="H6" s="17">
        <v>307651</v>
      </c>
      <c r="I6" s="20"/>
      <c r="J6" s="20"/>
    </row>
    <row r="7" spans="1:10" s="1" customFormat="1" ht="10.5" x14ac:dyDescent="0.25">
      <c r="A7" s="5" t="s">
        <v>3</v>
      </c>
      <c r="B7" s="11">
        <v>21437087.899999999</v>
      </c>
      <c r="C7" s="4">
        <v>13538472.699999999</v>
      </c>
      <c r="D7" s="2">
        <f>C7/C30</f>
        <v>9.4944141244391489E-2</v>
      </c>
      <c r="E7" s="9">
        <v>946590.1</v>
      </c>
      <c r="F7" s="9">
        <v>3998095.3</v>
      </c>
      <c r="G7" s="9">
        <v>2265538.7999999998</v>
      </c>
      <c r="H7" s="17">
        <v>688390.8</v>
      </c>
      <c r="I7" s="20"/>
      <c r="J7" s="20"/>
    </row>
    <row r="8" spans="1:10" s="1" customFormat="1" ht="10.5" x14ac:dyDescent="0.25">
      <c r="A8" s="5" t="s">
        <v>4</v>
      </c>
      <c r="B8" s="11">
        <v>3926300.8</v>
      </c>
      <c r="C8" s="4">
        <v>2539233</v>
      </c>
      <c r="D8" s="2">
        <f>C8/C30</f>
        <v>1.7807422000002994E-2</v>
      </c>
      <c r="E8" s="9">
        <v>110777</v>
      </c>
      <c r="F8" s="9">
        <v>495061.9</v>
      </c>
      <c r="G8" s="9">
        <v>503196.9</v>
      </c>
      <c r="H8" s="17">
        <v>278032</v>
      </c>
      <c r="I8" s="20"/>
      <c r="J8" s="20"/>
    </row>
    <row r="9" spans="1:10" s="1" customFormat="1" ht="10.5" x14ac:dyDescent="0.25">
      <c r="A9" s="5" t="s">
        <v>5</v>
      </c>
      <c r="B9" s="11">
        <v>6903103.7999999998</v>
      </c>
      <c r="C9" s="4">
        <v>5071641.9000000004</v>
      </c>
      <c r="D9" s="2">
        <f>C9/C30</f>
        <v>3.5566987175338773E-2</v>
      </c>
      <c r="E9" s="9">
        <v>175430.39999999999</v>
      </c>
      <c r="F9" s="9">
        <v>911518.5</v>
      </c>
      <c r="G9" s="9">
        <v>346665.5</v>
      </c>
      <c r="H9" s="17">
        <v>397847.5</v>
      </c>
      <c r="I9" s="20"/>
      <c r="J9" s="20"/>
    </row>
    <row r="10" spans="1:10" s="1" customFormat="1" ht="10.5" x14ac:dyDescent="0.25">
      <c r="A10" s="5" t="s">
        <v>6</v>
      </c>
      <c r="B10" s="11">
        <v>5545408.5999999996</v>
      </c>
      <c r="C10" s="4">
        <v>4152301.5</v>
      </c>
      <c r="D10" s="2">
        <f>C10/C30</f>
        <v>2.9119732250543939E-2</v>
      </c>
      <c r="E10" s="9">
        <v>328562.90000000002</v>
      </c>
      <c r="F10" s="9">
        <v>544631.6</v>
      </c>
      <c r="G10" s="9">
        <v>334447.7</v>
      </c>
      <c r="H10" s="17">
        <v>185481.9</v>
      </c>
      <c r="I10" s="20"/>
      <c r="J10" s="20"/>
    </row>
    <row r="11" spans="1:10" s="1" customFormat="1" ht="10.5" x14ac:dyDescent="0.25">
      <c r="A11" s="5" t="s">
        <v>7</v>
      </c>
      <c r="B11" s="11">
        <v>6337106.2999999998</v>
      </c>
      <c r="C11" s="4">
        <v>4029588.1</v>
      </c>
      <c r="D11" s="2">
        <f>C11/C30</f>
        <v>2.8259153761348514E-2</v>
      </c>
      <c r="E11" s="9">
        <v>449587.5</v>
      </c>
      <c r="F11" s="9">
        <v>706841.5</v>
      </c>
      <c r="G11" s="9">
        <v>808984.8</v>
      </c>
      <c r="H11" s="17">
        <v>342104.4</v>
      </c>
      <c r="I11" s="20"/>
      <c r="J11" s="20"/>
    </row>
    <row r="12" spans="1:10" s="1" customFormat="1" ht="10.5" x14ac:dyDescent="0.25">
      <c r="A12" s="5" t="s">
        <v>8</v>
      </c>
      <c r="B12" s="11">
        <v>8092920.2999999998</v>
      </c>
      <c r="C12" s="4">
        <v>6118277.7999999998</v>
      </c>
      <c r="D12" s="2">
        <f>C12/C30</f>
        <v>4.2906954461386537E-2</v>
      </c>
      <c r="E12" s="9">
        <v>465452.39999999997</v>
      </c>
      <c r="F12" s="9">
        <v>729716.2</v>
      </c>
      <c r="G12" s="9">
        <v>500875.8</v>
      </c>
      <c r="H12" s="17">
        <v>278598.09999999998</v>
      </c>
      <c r="I12" s="20"/>
      <c r="J12" s="20"/>
    </row>
    <row r="13" spans="1:10" s="1" customFormat="1" ht="10.5" x14ac:dyDescent="0.25">
      <c r="A13" s="5" t="s">
        <v>9</v>
      </c>
      <c r="B13" s="11">
        <v>9857521.0999999996</v>
      </c>
      <c r="C13" s="4">
        <v>5930805.5999999996</v>
      </c>
      <c r="D13" s="2">
        <f>C13/C30</f>
        <v>4.1592228093751522E-2</v>
      </c>
      <c r="E13" s="9">
        <v>511783.69999999995</v>
      </c>
      <c r="F13" s="9">
        <v>2044304.6</v>
      </c>
      <c r="G13" s="9">
        <v>847744.70000000007</v>
      </c>
      <c r="H13" s="17">
        <v>522882.5</v>
      </c>
      <c r="I13" s="20"/>
      <c r="J13" s="20"/>
    </row>
    <row r="14" spans="1:10" s="1" customFormat="1" ht="10.5" x14ac:dyDescent="0.25">
      <c r="A14" s="5" t="s">
        <v>10</v>
      </c>
      <c r="B14" s="11">
        <v>5681307.5999999996</v>
      </c>
      <c r="C14" s="4">
        <v>3847612.4</v>
      </c>
      <c r="D14" s="2">
        <f>C14/C30</f>
        <v>2.6982973874096754E-2</v>
      </c>
      <c r="E14" s="9">
        <v>280917.40000000002</v>
      </c>
      <c r="F14" s="9">
        <v>791103</v>
      </c>
      <c r="G14" s="9">
        <v>475022.60000000003</v>
      </c>
      <c r="H14" s="17">
        <v>286652.09999999998</v>
      </c>
      <c r="I14" s="20"/>
      <c r="J14" s="20"/>
    </row>
    <row r="15" spans="1:10" s="1" customFormat="1" ht="10.5" x14ac:dyDescent="0.25">
      <c r="A15" s="5" t="s">
        <v>11</v>
      </c>
      <c r="B15" s="11">
        <v>608942.6</v>
      </c>
      <c r="C15" s="4">
        <v>170991.8</v>
      </c>
      <c r="D15" s="2">
        <f>C15/C30</f>
        <v>1.1991507440002993E-3</v>
      </c>
      <c r="E15" s="9">
        <v>8377.7999999999993</v>
      </c>
      <c r="F15" s="9">
        <v>323182.90000000002</v>
      </c>
      <c r="G15" s="9">
        <v>46400.800000000003</v>
      </c>
      <c r="H15" s="17">
        <v>59989.3</v>
      </c>
      <c r="I15" s="20"/>
      <c r="J15" s="20"/>
    </row>
    <row r="16" spans="1:10" s="1" customFormat="1" ht="10.5" x14ac:dyDescent="0.25">
      <c r="A16" s="5" t="s">
        <v>12</v>
      </c>
      <c r="B16" s="11">
        <v>18133018.899999999</v>
      </c>
      <c r="C16" s="4">
        <v>11617582.1</v>
      </c>
      <c r="D16" s="2">
        <f>C16/C30</f>
        <v>8.1473101158649475E-2</v>
      </c>
      <c r="E16" s="9">
        <v>762218.6</v>
      </c>
      <c r="F16" s="9">
        <v>2714828.5</v>
      </c>
      <c r="G16" s="9">
        <v>2155991.2999999998</v>
      </c>
      <c r="H16" s="17">
        <v>882398.5</v>
      </c>
      <c r="I16" s="20"/>
      <c r="J16" s="20"/>
    </row>
    <row r="17" spans="1:10" s="1" customFormat="1" ht="10.5" x14ac:dyDescent="0.25">
      <c r="A17" s="5" t="s">
        <v>13</v>
      </c>
      <c r="B17" s="11">
        <v>25161853.100000001</v>
      </c>
      <c r="C17" s="4">
        <v>12248226.800000001</v>
      </c>
      <c r="D17" s="2">
        <f>C17/C30</f>
        <v>8.5895758041639458E-2</v>
      </c>
      <c r="E17" s="9">
        <v>2354203.7999999998</v>
      </c>
      <c r="F17" s="9">
        <v>6497300.2000000002</v>
      </c>
      <c r="G17" s="9">
        <v>1921839.6</v>
      </c>
      <c r="H17" s="17">
        <v>2140282.7000000002</v>
      </c>
      <c r="I17" s="20"/>
      <c r="J17" s="20"/>
    </row>
    <row r="18" spans="1:10" s="1" customFormat="1" ht="10.5" x14ac:dyDescent="0.25">
      <c r="A18" s="5" t="s">
        <v>14</v>
      </c>
      <c r="B18" s="11">
        <v>6065482.4000000004</v>
      </c>
      <c r="C18" s="4">
        <v>3627606.8</v>
      </c>
      <c r="D18" s="2">
        <f>C18/C30</f>
        <v>2.5440093578525665E-2</v>
      </c>
      <c r="E18" s="9">
        <v>306116.89999999997</v>
      </c>
      <c r="F18" s="9">
        <v>744965.8</v>
      </c>
      <c r="G18" s="9">
        <v>1112672.2999999998</v>
      </c>
      <c r="H18" s="17">
        <v>274120.7</v>
      </c>
      <c r="I18" s="20"/>
      <c r="J18" s="20"/>
    </row>
    <row r="19" spans="1:10" s="1" customFormat="1" ht="10.5" x14ac:dyDescent="0.25">
      <c r="A19" s="5" t="s">
        <v>15</v>
      </c>
      <c r="B19" s="11">
        <v>12373485.5</v>
      </c>
      <c r="C19" s="4">
        <v>8232113.5999999996</v>
      </c>
      <c r="D19" s="2">
        <f>C19/C30</f>
        <v>5.7731102591673883E-2</v>
      </c>
      <c r="E19" s="9">
        <v>495106.7</v>
      </c>
      <c r="F19" s="9">
        <v>1845205.2</v>
      </c>
      <c r="G19" s="9">
        <v>1376243.3</v>
      </c>
      <c r="H19" s="17">
        <v>424816.7</v>
      </c>
      <c r="I19" s="20"/>
      <c r="J19" s="20"/>
    </row>
    <row r="20" spans="1:10" s="1" customFormat="1" ht="10.5" x14ac:dyDescent="0.25">
      <c r="A20" s="5" t="s">
        <v>16</v>
      </c>
      <c r="B20" s="11">
        <v>9279480.8000000007</v>
      </c>
      <c r="C20" s="4">
        <v>5653460.4000000004</v>
      </c>
      <c r="D20" s="2">
        <f>C20/C30</f>
        <v>3.9647230129375974E-2</v>
      </c>
      <c r="E20" s="9">
        <v>537690.19999999995</v>
      </c>
      <c r="F20" s="9">
        <v>2059237.3</v>
      </c>
      <c r="G20" s="9">
        <v>702995.2</v>
      </c>
      <c r="H20" s="17">
        <v>326097.7</v>
      </c>
      <c r="I20" s="20"/>
      <c r="J20" s="20"/>
    </row>
    <row r="21" spans="1:10" s="1" customFormat="1" ht="10.5" x14ac:dyDescent="0.25">
      <c r="A21" s="5" t="s">
        <v>17</v>
      </c>
      <c r="B21" s="11">
        <v>7188758.9000000004</v>
      </c>
      <c r="C21" s="4">
        <v>5415369.2000000002</v>
      </c>
      <c r="D21" s="2">
        <f>C21/C30</f>
        <v>3.7977517081031406E-2</v>
      </c>
      <c r="E21" s="9">
        <v>395899.5</v>
      </c>
      <c r="F21" s="9">
        <v>697116.9</v>
      </c>
      <c r="G21" s="9">
        <v>366666.8</v>
      </c>
      <c r="H21" s="17">
        <v>313706.5</v>
      </c>
      <c r="I21" s="20"/>
      <c r="J21" s="20"/>
    </row>
    <row r="22" spans="1:10" s="1" customFormat="1" ht="10.5" x14ac:dyDescent="0.25">
      <c r="A22" s="5" t="s">
        <v>18</v>
      </c>
      <c r="B22" s="11">
        <v>7292963.2999999998</v>
      </c>
      <c r="C22" s="4">
        <v>4818464</v>
      </c>
      <c r="D22" s="2">
        <f>C22/C30</f>
        <v>3.3791472401241807E-2</v>
      </c>
      <c r="E22" s="9">
        <v>374484.2</v>
      </c>
      <c r="F22" s="9">
        <v>892854.5</v>
      </c>
      <c r="G22" s="9">
        <v>918523.6</v>
      </c>
      <c r="H22" s="17">
        <v>288637</v>
      </c>
      <c r="I22" s="20"/>
      <c r="J22" s="20"/>
    </row>
    <row r="23" spans="1:10" s="1" customFormat="1" ht="10.5" x14ac:dyDescent="0.25">
      <c r="A23" s="5" t="s">
        <v>19</v>
      </c>
      <c r="B23" s="11">
        <v>6234356.2000000002</v>
      </c>
      <c r="C23" s="4">
        <v>4527158.2</v>
      </c>
      <c r="D23" s="2">
        <f>C23/C30</f>
        <v>3.1748569953278793E-2</v>
      </c>
      <c r="E23" s="9">
        <v>479854</v>
      </c>
      <c r="F23" s="9">
        <v>563997.4</v>
      </c>
      <c r="G23" s="9">
        <v>429061.10000000003</v>
      </c>
      <c r="H23" s="17">
        <v>234285.5</v>
      </c>
      <c r="I23" s="20"/>
      <c r="J23" s="20"/>
    </row>
    <row r="24" spans="1:10" s="1" customFormat="1" ht="10.5" x14ac:dyDescent="0.25">
      <c r="A24" s="5" t="s">
        <v>20</v>
      </c>
      <c r="B24" s="11">
        <v>12943705.199999999</v>
      </c>
      <c r="C24" s="4">
        <v>8877392.3000000007</v>
      </c>
      <c r="D24" s="2">
        <f>C24/C30</f>
        <v>6.2256386454365237E-2</v>
      </c>
      <c r="E24" s="9">
        <v>423674.69999999995</v>
      </c>
      <c r="F24" s="9">
        <v>1429307.2</v>
      </c>
      <c r="G24" s="9">
        <v>1786268.5</v>
      </c>
      <c r="H24" s="17">
        <v>427062.5</v>
      </c>
      <c r="I24" s="20"/>
      <c r="J24" s="20"/>
    </row>
    <row r="25" spans="1:10" s="1" customFormat="1" ht="10.5" x14ac:dyDescent="0.25">
      <c r="A25" s="5" t="s">
        <v>21</v>
      </c>
      <c r="B25" s="11">
        <v>2745216.3</v>
      </c>
      <c r="C25" s="4">
        <v>1504311.5</v>
      </c>
      <c r="D25" s="2">
        <f>C25/C30</f>
        <v>1.0549606790695264E-2</v>
      </c>
      <c r="E25" s="9">
        <v>188830.7</v>
      </c>
      <c r="F25" s="9">
        <v>321557.40000000002</v>
      </c>
      <c r="G25" s="9">
        <v>613476.9</v>
      </c>
      <c r="H25" s="17">
        <v>117039.8</v>
      </c>
      <c r="I25" s="20"/>
      <c r="J25" s="20"/>
    </row>
    <row r="26" spans="1:10" s="1" customFormat="1" ht="10.5" x14ac:dyDescent="0.25">
      <c r="A26" s="5" t="s">
        <v>22</v>
      </c>
      <c r="B26" s="11">
        <v>7534839.9000000004</v>
      </c>
      <c r="C26" s="4">
        <v>5488247.9000000004</v>
      </c>
      <c r="D26" s="2">
        <f>C26/C30</f>
        <v>3.8488609117765187E-2</v>
      </c>
      <c r="E26" s="9">
        <v>505082.5</v>
      </c>
      <c r="F26" s="9">
        <v>891615.8</v>
      </c>
      <c r="G26" s="9">
        <v>306206</v>
      </c>
      <c r="H26" s="17">
        <v>343687.8</v>
      </c>
      <c r="I26" s="20"/>
      <c r="J26" s="20"/>
    </row>
    <row r="27" spans="1:10" s="1" customFormat="1" ht="10.5" x14ac:dyDescent="0.25">
      <c r="A27" s="5" t="s">
        <v>23</v>
      </c>
      <c r="B27" s="11">
        <v>7990970.9000000004</v>
      </c>
      <c r="C27" s="4">
        <v>5196215.9000000004</v>
      </c>
      <c r="D27" s="2">
        <f>C27/C30</f>
        <v>3.644061389184268E-2</v>
      </c>
      <c r="E27" s="9">
        <v>532351</v>
      </c>
      <c r="F27" s="9">
        <v>1410794.8</v>
      </c>
      <c r="G27" s="9">
        <v>528845.69999999995</v>
      </c>
      <c r="H27" s="17">
        <v>322763.7</v>
      </c>
      <c r="I27" s="20"/>
      <c r="J27" s="20"/>
    </row>
    <row r="28" spans="1:10" s="1" customFormat="1" ht="10.5" x14ac:dyDescent="0.25">
      <c r="A28" s="5" t="s">
        <v>24</v>
      </c>
      <c r="B28" s="11">
        <v>5590663.2999999998</v>
      </c>
      <c r="C28" s="4">
        <v>4190294.3</v>
      </c>
      <c r="D28" s="2">
        <f>C28/C30</f>
        <v>2.9386172479763436E-2</v>
      </c>
      <c r="E28" s="9">
        <v>432770.8</v>
      </c>
      <c r="F28" s="9">
        <v>380770.8</v>
      </c>
      <c r="G28" s="9">
        <v>381507.7</v>
      </c>
      <c r="H28" s="17">
        <v>205319.8</v>
      </c>
      <c r="I28" s="20"/>
      <c r="J28" s="20"/>
    </row>
    <row r="29" spans="1:10" s="3" customFormat="1" ht="11" thickBot="1" x14ac:dyDescent="0.3">
      <c r="A29" s="6" t="s">
        <v>25</v>
      </c>
      <c r="B29" s="12">
        <v>6319086.0999999996</v>
      </c>
      <c r="C29" s="7">
        <v>4100009.9</v>
      </c>
      <c r="D29" s="8">
        <f>C29/C30</f>
        <v>2.8753015770309413E-2</v>
      </c>
      <c r="E29" s="10">
        <v>312925.8</v>
      </c>
      <c r="F29" s="10">
        <v>844692</v>
      </c>
      <c r="G29" s="10">
        <v>809293.1</v>
      </c>
      <c r="H29" s="18">
        <v>252165.2</v>
      </c>
      <c r="I29" s="20"/>
      <c r="J29" s="20"/>
    </row>
    <row r="30" spans="1:10" ht="15" thickBot="1" x14ac:dyDescent="0.4">
      <c r="A30" s="13" t="s">
        <v>33</v>
      </c>
      <c r="B30" s="14">
        <v>219914578.09999999</v>
      </c>
      <c r="C30" s="15">
        <v>142594082.40000001</v>
      </c>
      <c r="D30" s="22">
        <f>C30/C30</f>
        <v>1</v>
      </c>
      <c r="E30" s="23">
        <v>12118310</v>
      </c>
      <c r="F30" s="16">
        <v>34314496</v>
      </c>
      <c r="G30" s="23">
        <v>20600548.800000001</v>
      </c>
      <c r="H30" s="19">
        <v>10287158</v>
      </c>
      <c r="I30" s="20"/>
      <c r="J30" s="20"/>
    </row>
  </sheetData>
  <mergeCells count="7">
    <mergeCell ref="G3:G4"/>
    <mergeCell ref="H3:H4"/>
    <mergeCell ref="A3:A4"/>
    <mergeCell ref="B3:B4"/>
    <mergeCell ref="C3:D3"/>
    <mergeCell ref="E3:E4"/>
    <mergeCell ref="F3:F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A5D9A-F4D5-40B4-A2A1-45BA1849D9D1}">
  <sheetPr>
    <tabColor rgb="FFFFFF00"/>
  </sheetPr>
  <dimension ref="A2:H63"/>
  <sheetViews>
    <sheetView topLeftCell="B41" workbookViewId="0">
      <selection activeCell="A4" sqref="A4:H58"/>
    </sheetView>
  </sheetViews>
  <sheetFormatPr defaultRowHeight="14.5" x14ac:dyDescent="0.35"/>
  <cols>
    <col min="1" max="1" width="10.54296875" customWidth="1"/>
    <col min="2" max="2" width="44.453125" customWidth="1"/>
    <col min="3" max="3" width="24.90625" customWidth="1"/>
    <col min="4" max="4" width="18.90625" style="61" customWidth="1"/>
    <col min="5" max="5" width="21.08984375" customWidth="1"/>
    <col min="6" max="6" width="19.453125" style="61" customWidth="1"/>
    <col min="7" max="7" width="19.6328125" customWidth="1"/>
    <col min="8" max="8" width="19" style="61" customWidth="1"/>
  </cols>
  <sheetData>
    <row r="2" spans="1:8" x14ac:dyDescent="0.35">
      <c r="A2" s="84" t="s">
        <v>179</v>
      </c>
      <c r="C2" s="24"/>
      <c r="D2" s="60"/>
      <c r="E2" s="24"/>
      <c r="F2" s="60"/>
      <c r="G2" s="24"/>
    </row>
    <row r="3" spans="1:8" ht="15" thickBot="1" x14ac:dyDescent="0.4"/>
    <row r="4" spans="1:8" x14ac:dyDescent="0.35">
      <c r="A4" s="154" t="s">
        <v>111</v>
      </c>
      <c r="B4" s="156" t="s">
        <v>57</v>
      </c>
      <c r="C4" s="158">
        <v>2022</v>
      </c>
      <c r="D4" s="158"/>
      <c r="E4" s="158">
        <v>2023</v>
      </c>
      <c r="F4" s="158"/>
      <c r="G4" s="158">
        <v>2024</v>
      </c>
      <c r="H4" s="159"/>
    </row>
    <row r="5" spans="1:8" ht="39.5" thickBot="1" x14ac:dyDescent="0.4">
      <c r="A5" s="155"/>
      <c r="B5" s="157"/>
      <c r="C5" s="85" t="s">
        <v>165</v>
      </c>
      <c r="D5" s="86" t="s">
        <v>110</v>
      </c>
      <c r="E5" s="85" t="s">
        <v>165</v>
      </c>
      <c r="F5" s="86" t="s">
        <v>110</v>
      </c>
      <c r="G5" s="85" t="s">
        <v>165</v>
      </c>
      <c r="H5" s="87" t="s">
        <v>110</v>
      </c>
    </row>
    <row r="6" spans="1:8" x14ac:dyDescent="0.35">
      <c r="A6" s="108" t="s">
        <v>112</v>
      </c>
      <c r="B6" s="109" t="s">
        <v>109</v>
      </c>
      <c r="C6" s="110">
        <v>161554626.01917267</v>
      </c>
      <c r="D6" s="111">
        <v>1</v>
      </c>
      <c r="E6" s="112">
        <v>172674726.48632437</v>
      </c>
      <c r="F6" s="113">
        <v>1</v>
      </c>
      <c r="G6" s="112">
        <v>185374548.81934789</v>
      </c>
      <c r="H6" s="114">
        <v>1</v>
      </c>
    </row>
    <row r="7" spans="1:8" x14ac:dyDescent="0.35">
      <c r="A7" s="115" t="s">
        <v>113</v>
      </c>
      <c r="B7" s="116" t="s">
        <v>104</v>
      </c>
      <c r="C7" s="117">
        <v>161468382.83051282</v>
      </c>
      <c r="D7" s="118">
        <f>C7/C6</f>
        <v>0.99946616701245306</v>
      </c>
      <c r="E7" s="119">
        <v>172369979.87456438</v>
      </c>
      <c r="F7" s="120">
        <f>E7/E6</f>
        <v>0.99823514061402541</v>
      </c>
      <c r="G7" s="119">
        <v>185146144.82836801</v>
      </c>
      <c r="H7" s="121">
        <f>G7/G6</f>
        <v>0.99876787837146697</v>
      </c>
    </row>
    <row r="8" spans="1:8" x14ac:dyDescent="0.35">
      <c r="A8" s="88" t="s">
        <v>114</v>
      </c>
      <c r="B8" s="62" t="s">
        <v>105</v>
      </c>
      <c r="C8" s="89">
        <v>94773718.949938744</v>
      </c>
      <c r="D8" s="90">
        <f>C8/C6</f>
        <v>0.58663574844765742</v>
      </c>
      <c r="E8" s="58">
        <v>95774015.108618349</v>
      </c>
      <c r="F8" s="63">
        <f>E8/E6</f>
        <v>0.55464987295754331</v>
      </c>
      <c r="G8" s="58">
        <v>101036895.29014218</v>
      </c>
      <c r="H8" s="91">
        <f>G8/G6</f>
        <v>0.54504189455158236</v>
      </c>
    </row>
    <row r="9" spans="1:8" x14ac:dyDescent="0.35">
      <c r="A9" s="88" t="s">
        <v>115</v>
      </c>
      <c r="B9" s="62" t="s">
        <v>58</v>
      </c>
      <c r="C9" s="89">
        <v>20284249.393315144</v>
      </c>
      <c r="D9" s="90">
        <f>C9/C6</f>
        <v>0.12555659898533569</v>
      </c>
      <c r="E9" s="58">
        <v>20198956.849653285</v>
      </c>
      <c r="F9" s="63">
        <f>E9/E6</f>
        <v>0.11697691527111247</v>
      </c>
      <c r="G9" s="58">
        <v>21160359.050710853</v>
      </c>
      <c r="H9" s="91">
        <f>G9/G6</f>
        <v>0.11414921403979869</v>
      </c>
    </row>
    <row r="10" spans="1:8" x14ac:dyDescent="0.35">
      <c r="A10" s="88" t="s">
        <v>116</v>
      </c>
      <c r="B10" s="62" t="s">
        <v>38</v>
      </c>
      <c r="C10" s="89">
        <v>500328.22570000036</v>
      </c>
      <c r="D10" s="90">
        <f>C10/C6</f>
        <v>3.096960068730086E-3</v>
      </c>
      <c r="E10" s="58">
        <v>521030.08549000102</v>
      </c>
      <c r="F10" s="63">
        <f>E10/E6</f>
        <v>3.0174079096124467E-3</v>
      </c>
      <c r="G10" s="58">
        <v>531437.85969999956</v>
      </c>
      <c r="H10" s="91">
        <f>G10/G6</f>
        <v>2.866832923315158E-3</v>
      </c>
    </row>
    <row r="11" spans="1:8" x14ac:dyDescent="0.35">
      <c r="A11" s="88" t="s">
        <v>117</v>
      </c>
      <c r="B11" s="62" t="s">
        <v>59</v>
      </c>
      <c r="C11" s="89">
        <v>39598917.588353612</v>
      </c>
      <c r="D11" s="90">
        <f>C11/C6</f>
        <v>0.24511162919998444</v>
      </c>
      <c r="E11" s="58">
        <v>48475771.475100167</v>
      </c>
      <c r="F11" s="63">
        <f>E11/E6</f>
        <v>0.28073460697758446</v>
      </c>
      <c r="G11" s="58">
        <v>53913631.388436794</v>
      </c>
      <c r="H11" s="91">
        <f>G11/G6</f>
        <v>0.29083621096754209</v>
      </c>
    </row>
    <row r="12" spans="1:8" x14ac:dyDescent="0.35">
      <c r="A12" s="88" t="s">
        <v>118</v>
      </c>
      <c r="B12" s="62" t="s">
        <v>103</v>
      </c>
      <c r="C12" s="89">
        <v>23230598.365985814</v>
      </c>
      <c r="D12" s="90">
        <f>C12/C6</f>
        <v>0.14379407720103848</v>
      </c>
      <c r="E12" s="58">
        <v>29062172.040373188</v>
      </c>
      <c r="F12" s="63">
        <f>E12/E6</f>
        <v>0.16830588142078151</v>
      </c>
      <c r="G12" s="58">
        <v>31909486.996339791</v>
      </c>
      <c r="H12" s="91">
        <f>G12/G6</f>
        <v>0.17213521057540848</v>
      </c>
    </row>
    <row r="13" spans="1:8" x14ac:dyDescent="0.35">
      <c r="A13" s="88" t="s">
        <v>119</v>
      </c>
      <c r="B13" s="62" t="s">
        <v>102</v>
      </c>
      <c r="C13" s="89">
        <v>15422762.731308086</v>
      </c>
      <c r="D13" s="90">
        <f>C13/C6</f>
        <v>9.5464692725529085E-2</v>
      </c>
      <c r="E13" s="58">
        <v>18977280.658997346</v>
      </c>
      <c r="F13" s="63">
        <f>E13/E6</f>
        <v>0.10990190078859238</v>
      </c>
      <c r="G13" s="58">
        <v>20115147.953935586</v>
      </c>
      <c r="H13" s="91">
        <f>G13/G6</f>
        <v>0.10851083971369931</v>
      </c>
    </row>
    <row r="14" spans="1:8" ht="26.5" x14ac:dyDescent="0.35">
      <c r="A14" s="88" t="s">
        <v>120</v>
      </c>
      <c r="B14" s="62" t="s">
        <v>106</v>
      </c>
      <c r="C14" s="89">
        <v>344560.81616999989</v>
      </c>
      <c r="D14" s="90">
        <f>C14/C6</f>
        <v>2.1327821100530341E-3</v>
      </c>
      <c r="E14" s="58">
        <v>293758.64755999984</v>
      </c>
      <c r="F14" s="63">
        <f>E14/E6</f>
        <v>1.7012254980074643E-3</v>
      </c>
      <c r="G14" s="58">
        <v>310258.45716999978</v>
      </c>
      <c r="H14" s="91">
        <f>G14/G6</f>
        <v>1.6736842201156446E-3</v>
      </c>
    </row>
    <row r="15" spans="1:8" x14ac:dyDescent="0.35">
      <c r="A15" s="88" t="s">
        <v>121</v>
      </c>
      <c r="B15" s="62" t="s">
        <v>101</v>
      </c>
      <c r="C15" s="89">
        <v>337312.65316000028</v>
      </c>
      <c r="D15" s="90">
        <f>C15/C6</f>
        <v>2.0879170189776514E-3</v>
      </c>
      <c r="E15" s="58">
        <v>443203.77066999988</v>
      </c>
      <c r="F15" s="63">
        <f>E15/E6</f>
        <v>2.5666973950881056E-3</v>
      </c>
      <c r="G15" s="58">
        <v>543125.38664140005</v>
      </c>
      <c r="H15" s="91">
        <f>G15/G6</f>
        <v>2.9298810980286686E-3</v>
      </c>
    </row>
    <row r="16" spans="1:8" ht="39.5" x14ac:dyDescent="0.35">
      <c r="A16" s="88" t="s">
        <v>122</v>
      </c>
      <c r="B16" s="62" t="s">
        <v>60</v>
      </c>
      <c r="C16" s="89">
        <v>5143193.557688701</v>
      </c>
      <c r="D16" s="90">
        <f>C16/C6</f>
        <v>3.1835631602887847E-2</v>
      </c>
      <c r="E16" s="58">
        <v>7699271.601064411</v>
      </c>
      <c r="F16" s="63">
        <f>E16/E6</f>
        <v>4.4588294753570575E-2</v>
      </c>
      <c r="G16" s="58">
        <v>9394072.5880056154</v>
      </c>
      <c r="H16" s="91">
        <f>G16/G6</f>
        <v>5.0676172364742332E-2</v>
      </c>
    </row>
    <row r="17" spans="1:8" x14ac:dyDescent="0.35">
      <c r="A17" s="88" t="s">
        <v>123</v>
      </c>
      <c r="B17" s="62" t="s">
        <v>61</v>
      </c>
      <c r="C17" s="89">
        <v>1478400.5354640274</v>
      </c>
      <c r="D17" s="90">
        <f>C17/C6</f>
        <v>9.1510876035736464E-3</v>
      </c>
      <c r="E17" s="58">
        <v>1054982.6221389996</v>
      </c>
      <c r="F17" s="63">
        <f>E17/E6</f>
        <v>6.1096527766763423E-3</v>
      </c>
      <c r="G17" s="58">
        <v>815816.30551589967</v>
      </c>
      <c r="H17" s="91">
        <f>G17/G6</f>
        <v>4.4009078415124447E-3</v>
      </c>
    </row>
    <row r="18" spans="1:8" x14ac:dyDescent="0.35">
      <c r="A18" s="88" t="s">
        <v>124</v>
      </c>
      <c r="B18" s="62" t="s">
        <v>62</v>
      </c>
      <c r="C18" s="89">
        <v>146073.5244600001</v>
      </c>
      <c r="D18" s="90">
        <f>C18/C6</f>
        <v>9.0417419828426747E-4</v>
      </c>
      <c r="E18" s="58">
        <v>200221.30841000006</v>
      </c>
      <c r="F18" s="63">
        <f>E18/E6</f>
        <v>1.1595287421860044E-3</v>
      </c>
      <c r="G18" s="58">
        <v>295789.49953199999</v>
      </c>
      <c r="H18" s="91">
        <f>G18/G6</f>
        <v>1.5956316625765827E-3</v>
      </c>
    </row>
    <row r="19" spans="1:8" x14ac:dyDescent="0.35">
      <c r="A19" s="88" t="s">
        <v>125</v>
      </c>
      <c r="B19" s="62" t="s">
        <v>63</v>
      </c>
      <c r="C19" s="89">
        <v>358294.54773499933</v>
      </c>
      <c r="D19" s="90">
        <f>C19/C6</f>
        <v>2.2177919417329366E-3</v>
      </c>
      <c r="E19" s="58">
        <v>393453.4315324999</v>
      </c>
      <c r="F19" s="63">
        <f>E19/E6</f>
        <v>2.2785814666610228E-3</v>
      </c>
      <c r="G19" s="58">
        <v>435276.80553929968</v>
      </c>
      <c r="H19" s="91">
        <f>G19/G6</f>
        <v>2.3480936747335675E-3</v>
      </c>
    </row>
    <row r="20" spans="1:8" x14ac:dyDescent="0.35">
      <c r="A20" s="88" t="s">
        <v>126</v>
      </c>
      <c r="B20" s="62" t="s">
        <v>64</v>
      </c>
      <c r="C20" s="89">
        <v>1019650.8955156998</v>
      </c>
      <c r="D20" s="90">
        <f>C20/C6</f>
        <v>6.3114930264806628E-3</v>
      </c>
      <c r="E20" s="58">
        <v>917441.48410899937</v>
      </c>
      <c r="F20" s="63">
        <f>E20/E6</f>
        <v>5.3131196601701848E-3</v>
      </c>
      <c r="G20" s="58">
        <v>847842.13788144989</v>
      </c>
      <c r="H20" s="91">
        <f>G20/G6</f>
        <v>4.5736706752969262E-3</v>
      </c>
    </row>
    <row r="21" spans="1:8" x14ac:dyDescent="0.35">
      <c r="A21" s="88" t="s">
        <v>127</v>
      </c>
      <c r="B21" s="62" t="s">
        <v>65</v>
      </c>
      <c r="C21" s="89">
        <v>1171787.5384900013</v>
      </c>
      <c r="D21" s="90">
        <f>C21/C6</f>
        <v>7.2531970601135134E-3</v>
      </c>
      <c r="E21" s="58">
        <v>1767015.452414701</v>
      </c>
      <c r="F21" s="63">
        <f>E21/E6</f>
        <v>1.0233202555874015E-2</v>
      </c>
      <c r="G21" s="58">
        <v>2107618.9239506987</v>
      </c>
      <c r="H21" s="91">
        <f>G21/G6</f>
        <v>1.1369516135705478E-2</v>
      </c>
    </row>
    <row r="22" spans="1:8" x14ac:dyDescent="0.35">
      <c r="A22" s="88" t="s">
        <v>128</v>
      </c>
      <c r="B22" s="62" t="s">
        <v>66</v>
      </c>
      <c r="C22" s="89">
        <v>526881.83882686531</v>
      </c>
      <c r="D22" s="90">
        <f>C22/C6</f>
        <v>3.2613231314362798E-3</v>
      </c>
      <c r="E22" s="58">
        <v>701575.82594660041</v>
      </c>
      <c r="F22" s="63">
        <f>E22/E6</f>
        <v>4.0629908048654961E-3</v>
      </c>
      <c r="G22" s="58">
        <v>762283.06345600041</v>
      </c>
      <c r="H22" s="91">
        <f>G22/G6</f>
        <v>4.112123634614287E-3</v>
      </c>
    </row>
    <row r="23" spans="1:8" x14ac:dyDescent="0.35">
      <c r="A23" s="88" t="s">
        <v>129</v>
      </c>
      <c r="B23" s="62" t="s">
        <v>67</v>
      </c>
      <c r="C23" s="89">
        <v>347319.20881560014</v>
      </c>
      <c r="D23" s="90">
        <f>C23/C6</f>
        <v>2.1498561655200247E-3</v>
      </c>
      <c r="E23" s="58">
        <v>569570.56413130043</v>
      </c>
      <c r="F23" s="63">
        <f>E23/E6</f>
        <v>3.2985172510257878E-3</v>
      </c>
      <c r="G23" s="58">
        <v>561254.35698969953</v>
      </c>
      <c r="H23" s="91">
        <f>G23/G6</f>
        <v>3.0276775348306085E-3</v>
      </c>
    </row>
    <row r="24" spans="1:8" x14ac:dyDescent="0.35">
      <c r="A24" s="88" t="s">
        <v>130</v>
      </c>
      <c r="B24" s="62" t="s">
        <v>108</v>
      </c>
      <c r="C24" s="89">
        <v>1088641.0746375902</v>
      </c>
      <c r="D24" s="90">
        <f>C24/C6</f>
        <v>6.7385323556652258E-3</v>
      </c>
      <c r="E24" s="58">
        <v>1492801.5732543978</v>
      </c>
      <c r="F24" s="63">
        <f>E24/E6</f>
        <v>8.645165413785242E-3</v>
      </c>
      <c r="G24" s="58">
        <v>1613623.0049071088</v>
      </c>
      <c r="H24" s="91">
        <f>G24/G6</f>
        <v>8.7046631545931608E-3</v>
      </c>
    </row>
    <row r="25" spans="1:8" ht="26.5" x14ac:dyDescent="0.35">
      <c r="A25" s="88" t="s">
        <v>131</v>
      </c>
      <c r="B25" s="62" t="s">
        <v>68</v>
      </c>
      <c r="C25" s="89">
        <v>9199582.2541463692</v>
      </c>
      <c r="D25" s="90">
        <f>C25/C6</f>
        <v>5.6944096748146343E-2</v>
      </c>
      <c r="E25" s="58">
        <v>9683290.9873146564</v>
      </c>
      <c r="F25" s="63">
        <f>E25/E6</f>
        <v>5.6078218187196965E-2</v>
      </c>
      <c r="G25" s="58">
        <v>11763964.427672401</v>
      </c>
      <c r="H25" s="91">
        <f>G25/G6</f>
        <v>6.3460515494695433E-2</v>
      </c>
    </row>
    <row r="26" spans="1:8" x14ac:dyDescent="0.35">
      <c r="A26" s="88" t="s">
        <v>132</v>
      </c>
      <c r="B26" s="62" t="s">
        <v>69</v>
      </c>
      <c r="C26" s="89">
        <v>11958.990090000001</v>
      </c>
      <c r="D26" s="90">
        <f>C26/C6</f>
        <v>7.4024436097427221E-5</v>
      </c>
      <c r="E26" s="58">
        <v>11713.705240000003</v>
      </c>
      <c r="F26" s="63">
        <f>E26/E6</f>
        <v>6.7836825216733237E-5</v>
      </c>
      <c r="G26" s="58">
        <v>13440.647150000006</v>
      </c>
      <c r="H26" s="91">
        <f>G26/G6</f>
        <v>7.2505353273162932E-5</v>
      </c>
    </row>
    <row r="27" spans="1:8" x14ac:dyDescent="0.35">
      <c r="A27" s="88" t="s">
        <v>133</v>
      </c>
      <c r="B27" s="62" t="s">
        <v>70</v>
      </c>
      <c r="C27" s="89">
        <v>367544.93551560049</v>
      </c>
      <c r="D27" s="90">
        <f>C27/C6</f>
        <v>2.2750505174143495E-3</v>
      </c>
      <c r="E27" s="58">
        <v>536265.27939729951</v>
      </c>
      <c r="F27" s="63">
        <f>E27/E6</f>
        <v>3.105638504890124E-3</v>
      </c>
      <c r="G27" s="58">
        <v>585585.96684119804</v>
      </c>
      <c r="H27" s="91">
        <f>G27/G6</f>
        <v>3.158934009931785E-3</v>
      </c>
    </row>
    <row r="28" spans="1:8" x14ac:dyDescent="0.35">
      <c r="A28" s="88" t="s">
        <v>134</v>
      </c>
      <c r="B28" s="62" t="s">
        <v>71</v>
      </c>
      <c r="C28" s="89">
        <v>2341156.5590499984</v>
      </c>
      <c r="D28" s="90">
        <f>C28/C6</f>
        <v>1.44914238405786E-2</v>
      </c>
      <c r="E28" s="58">
        <v>3420795.5110199954</v>
      </c>
      <c r="F28" s="63">
        <f>E28/E6</f>
        <v>1.9810632283184294E-2</v>
      </c>
      <c r="G28" s="58">
        <v>3368384.3377959961</v>
      </c>
      <c r="H28" s="91">
        <f>G28/G6</f>
        <v>1.8170694732633285E-2</v>
      </c>
    </row>
    <row r="29" spans="1:8" x14ac:dyDescent="0.35">
      <c r="A29" s="88" t="s">
        <v>135</v>
      </c>
      <c r="B29" s="62" t="s">
        <v>72</v>
      </c>
      <c r="C29" s="89">
        <v>193221.88692999992</v>
      </c>
      <c r="D29" s="90">
        <f>C29/C6</f>
        <v>1.1960158102007497E-3</v>
      </c>
      <c r="E29" s="58">
        <v>251354.07203000033</v>
      </c>
      <c r="F29" s="63">
        <f>E29/E6</f>
        <v>1.4556506163043337E-3</v>
      </c>
      <c r="G29" s="58">
        <v>372969.81659000018</v>
      </c>
      <c r="H29" s="91">
        <f>G29/G6</f>
        <v>2.0119796324007161E-3</v>
      </c>
    </row>
    <row r="30" spans="1:8" x14ac:dyDescent="0.35">
      <c r="A30" s="88" t="s">
        <v>136</v>
      </c>
      <c r="B30" s="62" t="s">
        <v>73</v>
      </c>
      <c r="C30" s="89">
        <v>1630383.2881999991</v>
      </c>
      <c r="D30" s="90">
        <f>C30/C6</f>
        <v>1.0091839078668733E-2</v>
      </c>
      <c r="E30" s="58">
        <v>2385565.4305600035</v>
      </c>
      <c r="F30" s="63">
        <f>E30/E6</f>
        <v>1.3815371126410543E-2</v>
      </c>
      <c r="G30" s="58">
        <v>2280579.4001410012</v>
      </c>
      <c r="H30" s="91">
        <f>G30/G6</f>
        <v>1.2302548622052116E-2</v>
      </c>
    </row>
    <row r="31" spans="1:8" x14ac:dyDescent="0.35">
      <c r="A31" s="88" t="s">
        <v>137</v>
      </c>
      <c r="B31" s="62" t="s">
        <v>74</v>
      </c>
      <c r="C31" s="89">
        <v>37044.229150000028</v>
      </c>
      <c r="D31" s="90">
        <f>C31/C6</f>
        <v>2.2929847360485836E-4</v>
      </c>
      <c r="E31" s="58">
        <v>71360.082610000012</v>
      </c>
      <c r="F31" s="63">
        <f>E31/E6</f>
        <v>4.1326304122248975E-4</v>
      </c>
      <c r="G31" s="58">
        <v>47266.519759999952</v>
      </c>
      <c r="H31" s="91">
        <f>G31/G6</f>
        <v>2.5497847499044948E-4</v>
      </c>
    </row>
    <row r="32" spans="1:8" x14ac:dyDescent="0.35">
      <c r="A32" s="88" t="s">
        <v>138</v>
      </c>
      <c r="B32" s="62" t="s">
        <v>75</v>
      </c>
      <c r="C32" s="89">
        <v>100361.63382000005</v>
      </c>
      <c r="D32" s="90">
        <f>C32/C6</f>
        <v>6.2122414128883889E-4</v>
      </c>
      <c r="E32" s="58">
        <v>130262.04831999993</v>
      </c>
      <c r="F32" s="63">
        <f>E32/E6</f>
        <v>7.5437819402202164E-4</v>
      </c>
      <c r="G32" s="58">
        <v>168976.66645999986</v>
      </c>
      <c r="H32" s="91">
        <f>G32/G6</f>
        <v>9.115418893058066E-4</v>
      </c>
    </row>
    <row r="33" spans="1:8" ht="26.5" x14ac:dyDescent="0.35">
      <c r="A33" s="88" t="s">
        <v>139</v>
      </c>
      <c r="B33" s="62" t="s">
        <v>107</v>
      </c>
      <c r="C33" s="89">
        <v>17977.628190000003</v>
      </c>
      <c r="D33" s="90">
        <f>C33/C6</f>
        <v>1.1127894405119968E-4</v>
      </c>
      <c r="E33" s="58">
        <v>68942.893049999955</v>
      </c>
      <c r="F33" s="63">
        <f>E33/E6</f>
        <v>3.9926452731610466E-4</v>
      </c>
      <c r="G33" s="58">
        <v>25393.924225000017</v>
      </c>
      <c r="H33" s="91">
        <f>G33/G6</f>
        <v>1.3698711277645255E-4</v>
      </c>
    </row>
    <row r="34" spans="1:8" x14ac:dyDescent="0.35">
      <c r="A34" s="88" t="s">
        <v>140</v>
      </c>
      <c r="B34" s="62" t="s">
        <v>76</v>
      </c>
      <c r="C34" s="89">
        <v>362167.89275999996</v>
      </c>
      <c r="D34" s="90">
        <f>C34/C6</f>
        <v>2.2417673927642239E-3</v>
      </c>
      <c r="E34" s="58">
        <v>513310.98444999993</v>
      </c>
      <c r="F34" s="63">
        <f>E34/E6</f>
        <v>2.9727047779088476E-3</v>
      </c>
      <c r="G34" s="58">
        <v>473198.01061999978</v>
      </c>
      <c r="H34" s="91">
        <f>G34/G6</f>
        <v>2.552659001107768E-3</v>
      </c>
    </row>
    <row r="35" spans="1:8" x14ac:dyDescent="0.35">
      <c r="A35" s="88" t="s">
        <v>141</v>
      </c>
      <c r="B35" s="62" t="s">
        <v>77</v>
      </c>
      <c r="C35" s="89">
        <v>293795.92727999989</v>
      </c>
      <c r="D35" s="90">
        <f>C35/C6</f>
        <v>1.8185547174930994E-3</v>
      </c>
      <c r="E35" s="58">
        <v>313129.05189899943</v>
      </c>
      <c r="F35" s="63">
        <f>E35/E6</f>
        <v>1.8134040705939608E-3</v>
      </c>
      <c r="G35" s="58">
        <v>380147.52545249992</v>
      </c>
      <c r="H35" s="91">
        <f>G35/G6</f>
        <v>2.0506996665597453E-3</v>
      </c>
    </row>
    <row r="36" spans="1:8" x14ac:dyDescent="0.35">
      <c r="A36" s="88" t="s">
        <v>142</v>
      </c>
      <c r="B36" s="62" t="s">
        <v>78</v>
      </c>
      <c r="C36" s="89">
        <v>6311168.6732050488</v>
      </c>
      <c r="D36" s="90">
        <f>C36/C6</f>
        <v>3.9065230310743708E-2</v>
      </c>
      <c r="E36" s="58">
        <v>7400206.3557024077</v>
      </c>
      <c r="F36" s="63">
        <f>E36/E6</f>
        <v>4.2856337498171714E-2</v>
      </c>
      <c r="G36" s="58">
        <v>8503822.1415781807</v>
      </c>
      <c r="H36" s="91">
        <f>G36/G6</f>
        <v>4.5873730756131832E-2</v>
      </c>
    </row>
    <row r="37" spans="1:8" x14ac:dyDescent="0.35">
      <c r="A37" s="88" t="s">
        <v>143</v>
      </c>
      <c r="B37" s="62" t="s">
        <v>79</v>
      </c>
      <c r="C37" s="89">
        <v>30685.228560000003</v>
      </c>
      <c r="D37" s="90">
        <f>C37/C6</f>
        <v>1.8993717057881338E-4</v>
      </c>
      <c r="E37" s="58">
        <v>49640.646219999966</v>
      </c>
      <c r="F37" s="63">
        <f>E37/E6</f>
        <v>2.8748067091295752E-4</v>
      </c>
      <c r="G37" s="58">
        <v>64749.987879999986</v>
      </c>
      <c r="H37" s="91">
        <f>G37/G6</f>
        <v>3.4929276048083853E-4</v>
      </c>
    </row>
    <row r="38" spans="1:8" ht="26.5" x14ac:dyDescent="0.35">
      <c r="A38" s="88" t="s">
        <v>144</v>
      </c>
      <c r="B38" s="62" t="s">
        <v>80</v>
      </c>
      <c r="C38" s="89">
        <v>41987.194439999999</v>
      </c>
      <c r="D38" s="90">
        <f>C38/C6</f>
        <v>2.5989472090398157E-4</v>
      </c>
      <c r="E38" s="58">
        <v>65748.461410000091</v>
      </c>
      <c r="F38" s="63">
        <f>E38/E6</f>
        <v>3.8076482151084971E-4</v>
      </c>
      <c r="G38" s="58">
        <v>73921.069129999873</v>
      </c>
      <c r="H38" s="91">
        <f>G38/G6</f>
        <v>3.9876600968581611E-4</v>
      </c>
    </row>
    <row r="39" spans="1:8" x14ac:dyDescent="0.35">
      <c r="A39" s="88" t="s">
        <v>145</v>
      </c>
      <c r="B39" s="62" t="s">
        <v>81</v>
      </c>
      <c r="C39" s="89">
        <v>1391063.1429337384</v>
      </c>
      <c r="D39" s="90">
        <f>C39/C6</f>
        <v>8.6104816507615971E-3</v>
      </c>
      <c r="E39" s="58">
        <v>1660103.8860450923</v>
      </c>
      <c r="F39" s="63">
        <f>E39/E6</f>
        <v>9.6140525010564911E-3</v>
      </c>
      <c r="G39" s="58">
        <v>1814793.9131973002</v>
      </c>
      <c r="H39" s="91">
        <f>G39/G6</f>
        <v>9.7898763598117337E-3</v>
      </c>
    </row>
    <row r="40" spans="1:8" x14ac:dyDescent="0.35">
      <c r="A40" s="88" t="s">
        <v>146</v>
      </c>
      <c r="B40" s="62" t="s">
        <v>82</v>
      </c>
      <c r="C40" s="89">
        <v>235659.06437000009</v>
      </c>
      <c r="D40" s="90">
        <f>C40/C6</f>
        <v>1.4586958614359517E-3</v>
      </c>
      <c r="E40" s="58">
        <v>381369.01723999972</v>
      </c>
      <c r="F40" s="63">
        <f>E40/E6</f>
        <v>2.208597778032118E-3</v>
      </c>
      <c r="G40" s="58">
        <v>438563.35729999962</v>
      </c>
      <c r="H40" s="91">
        <f>G40/G6</f>
        <v>2.3658229249549816E-3</v>
      </c>
    </row>
    <row r="41" spans="1:8" x14ac:dyDescent="0.35">
      <c r="A41" s="88" t="s">
        <v>147</v>
      </c>
      <c r="B41" s="62" t="s">
        <v>83</v>
      </c>
      <c r="C41" s="89">
        <v>591717.03673330811</v>
      </c>
      <c r="D41" s="90">
        <f>C41/C6</f>
        <v>3.6626437219017512E-3</v>
      </c>
      <c r="E41" s="58">
        <v>809044.96575547359</v>
      </c>
      <c r="F41" s="63">
        <f>E41/E6</f>
        <v>4.6853698987590342E-3</v>
      </c>
      <c r="G41" s="58">
        <v>1046725.7411369006</v>
      </c>
      <c r="H41" s="91">
        <f>G41/G6</f>
        <v>5.6465450505665746E-3</v>
      </c>
    </row>
    <row r="42" spans="1:8" x14ac:dyDescent="0.35">
      <c r="A42" s="88" t="s">
        <v>148</v>
      </c>
      <c r="B42" s="62" t="s">
        <v>84</v>
      </c>
      <c r="C42" s="89">
        <v>198790.29204000026</v>
      </c>
      <c r="D42" s="90">
        <f>C42/C6</f>
        <v>1.2304834404210042E-3</v>
      </c>
      <c r="E42" s="58">
        <v>267229.01197634579</v>
      </c>
      <c r="F42" s="63">
        <f>E42/E6</f>
        <v>1.5475861315321672E-3</v>
      </c>
      <c r="G42" s="58">
        <v>349034.82480799966</v>
      </c>
      <c r="H42" s="91">
        <f>G42/G6</f>
        <v>1.8828627070490824E-3</v>
      </c>
    </row>
    <row r="43" spans="1:8" x14ac:dyDescent="0.35">
      <c r="A43" s="88" t="s">
        <v>149</v>
      </c>
      <c r="B43" s="62" t="s">
        <v>85</v>
      </c>
      <c r="C43" s="89">
        <v>132496.69735330762</v>
      </c>
      <c r="D43" s="90">
        <f>C43/C6</f>
        <v>8.2013558273214308E-4</v>
      </c>
      <c r="E43" s="58">
        <v>167208.82744563467</v>
      </c>
      <c r="F43" s="63">
        <f>E43/E6</f>
        <v>9.6834569162544703E-4</v>
      </c>
      <c r="G43" s="58">
        <v>196046.15725000016</v>
      </c>
      <c r="H43" s="91">
        <f>G43/G6</f>
        <v>1.0575678187681094E-3</v>
      </c>
    </row>
    <row r="44" spans="1:8" x14ac:dyDescent="0.35">
      <c r="A44" s="88" t="s">
        <v>150</v>
      </c>
      <c r="B44" s="62" t="s">
        <v>86</v>
      </c>
      <c r="C44" s="89">
        <v>47190.574059999883</v>
      </c>
      <c r="D44" s="90">
        <f>C44/C6</f>
        <v>2.92102895613769E-4</v>
      </c>
      <c r="E44" s="58">
        <v>69756.883428982328</v>
      </c>
      <c r="F44" s="63">
        <f>E44/E6</f>
        <v>4.0397853726733418E-4</v>
      </c>
      <c r="G44" s="58">
        <v>86359.990640000033</v>
      </c>
      <c r="H44" s="91">
        <f>G44/G6</f>
        <v>4.6586757022486398E-4</v>
      </c>
    </row>
    <row r="45" spans="1:8" x14ac:dyDescent="0.35">
      <c r="A45" s="88" t="s">
        <v>151</v>
      </c>
      <c r="B45" s="62" t="s">
        <v>87</v>
      </c>
      <c r="C45" s="89">
        <v>132633.4272699999</v>
      </c>
      <c r="D45" s="90">
        <f>C45/C6</f>
        <v>8.2098192133637496E-4</v>
      </c>
      <c r="E45" s="58">
        <v>172821.75371163146</v>
      </c>
      <c r="F45" s="63">
        <f>E45/E6</f>
        <v>1.0008514692815729E-3</v>
      </c>
      <c r="G45" s="58">
        <v>230814.10478990022</v>
      </c>
      <c r="H45" s="91">
        <f>G45/G6</f>
        <v>1.2451229484303928E-3</v>
      </c>
    </row>
    <row r="46" spans="1:8" x14ac:dyDescent="0.35">
      <c r="A46" s="88" t="s">
        <v>152</v>
      </c>
      <c r="B46" s="62" t="s">
        <v>88</v>
      </c>
      <c r="C46" s="89">
        <v>80606.04601000002</v>
      </c>
      <c r="D46" s="90">
        <f>C46/C6</f>
        <v>4.989398817984575E-4</v>
      </c>
      <c r="E46" s="58">
        <v>132028.48919287845</v>
      </c>
      <c r="F46" s="63">
        <f>E46/E6</f>
        <v>7.6460806905250802E-4</v>
      </c>
      <c r="G46" s="58">
        <v>184470.66364900008</v>
      </c>
      <c r="H46" s="91">
        <f>G46/G6</f>
        <v>9.9512400609412326E-4</v>
      </c>
    </row>
    <row r="47" spans="1:8" x14ac:dyDescent="0.35">
      <c r="A47" s="88" t="s">
        <v>153</v>
      </c>
      <c r="B47" s="62" t="s">
        <v>89</v>
      </c>
      <c r="C47" s="89">
        <v>162211.907462</v>
      </c>
      <c r="D47" s="90">
        <f>C47/C6</f>
        <v>1.0040684780066238E-3</v>
      </c>
      <c r="E47" s="58">
        <v>187530.76121857064</v>
      </c>
      <c r="F47" s="63">
        <f>E47/E6</f>
        <v>1.0860347952160957E-3</v>
      </c>
      <c r="G47" s="58">
        <v>206608.86591699955</v>
      </c>
      <c r="H47" s="91">
        <f>G47/G6</f>
        <v>1.1145481795256857E-3</v>
      </c>
    </row>
    <row r="48" spans="1:8" x14ac:dyDescent="0.35">
      <c r="A48" s="88" t="s">
        <v>154</v>
      </c>
      <c r="B48" s="62" t="s">
        <v>90</v>
      </c>
      <c r="C48" s="89">
        <v>122537.22321299996</v>
      </c>
      <c r="D48" s="90">
        <f>C48/C6</f>
        <v>7.5848786402722831E-4</v>
      </c>
      <c r="E48" s="58">
        <v>172530.41658899994</v>
      </c>
      <c r="F48" s="63">
        <f>E48/E6</f>
        <v>9.9916426740461134E-4</v>
      </c>
      <c r="G48" s="58">
        <v>206555.41194000017</v>
      </c>
      <c r="H48" s="91">
        <f>G48/G6</f>
        <v>1.1142598229128722E-3</v>
      </c>
    </row>
    <row r="49" spans="1:8" x14ac:dyDescent="0.35">
      <c r="A49" s="88" t="s">
        <v>155</v>
      </c>
      <c r="B49" s="62" t="s">
        <v>91</v>
      </c>
      <c r="C49" s="89">
        <v>170458.61355600005</v>
      </c>
      <c r="D49" s="90">
        <f>C49/C6</f>
        <v>1.0551144077779035E-3</v>
      </c>
      <c r="E49" s="58">
        <v>216268.27473938267</v>
      </c>
      <c r="F49" s="63">
        <f>E49/E6</f>
        <v>1.2524605027042614E-3</v>
      </c>
      <c r="G49" s="58">
        <v>247938.84231200023</v>
      </c>
      <c r="H49" s="91">
        <f>G49/G6</f>
        <v>1.3375020675228874E-3</v>
      </c>
    </row>
    <row r="50" spans="1:8" x14ac:dyDescent="0.35">
      <c r="A50" s="88" t="s">
        <v>156</v>
      </c>
      <c r="B50" s="62" t="s">
        <v>92</v>
      </c>
      <c r="C50" s="89">
        <v>43762.380470000026</v>
      </c>
      <c r="D50" s="90">
        <f>C50/C6</f>
        <v>2.7088286821824883E-4</v>
      </c>
      <c r="E50" s="58">
        <v>50874.671722276027</v>
      </c>
      <c r="F50" s="63">
        <f>E50/E6</f>
        <v>2.946272031669049E-4</v>
      </c>
      <c r="G50" s="58">
        <v>57522.769500000075</v>
      </c>
      <c r="H50" s="91">
        <f>G50/G6</f>
        <v>3.1030564803185277E-4</v>
      </c>
    </row>
    <row r="51" spans="1:8" x14ac:dyDescent="0.35">
      <c r="A51" s="88" t="s">
        <v>157</v>
      </c>
      <c r="B51" s="62" t="s">
        <v>93</v>
      </c>
      <c r="C51" s="89">
        <v>502554.21428000007</v>
      </c>
      <c r="D51" s="90">
        <f>C51/C6</f>
        <v>3.1107386192727091E-3</v>
      </c>
      <c r="E51" s="58">
        <v>799111.99050999957</v>
      </c>
      <c r="F51" s="63">
        <f>E51/E6</f>
        <v>4.6278457002408412E-3</v>
      </c>
      <c r="G51" s="58">
        <v>1034614.252700001</v>
      </c>
      <c r="H51" s="91">
        <f>G51/G6</f>
        <v>5.5812098224350005E-3</v>
      </c>
    </row>
    <row r="52" spans="1:8" x14ac:dyDescent="0.35">
      <c r="A52" s="88" t="s">
        <v>158</v>
      </c>
      <c r="B52" s="62" t="s">
        <v>94</v>
      </c>
      <c r="C52" s="89">
        <v>27236.321049999966</v>
      </c>
      <c r="D52" s="90">
        <f>C52/C6</f>
        <v>1.6858892698478139E-4</v>
      </c>
      <c r="E52" s="58">
        <v>29072.724025999974</v>
      </c>
      <c r="F52" s="63">
        <f>E52/E6</f>
        <v>1.6836699045417338E-4</v>
      </c>
      <c r="G52" s="58">
        <v>32510.016829999982</v>
      </c>
      <c r="H52" s="91">
        <f>G52/G6</f>
        <v>1.7537475903276129E-4</v>
      </c>
    </row>
    <row r="53" spans="1:8" x14ac:dyDescent="0.35">
      <c r="A53" s="88" t="s">
        <v>159</v>
      </c>
      <c r="B53" s="62" t="s">
        <v>95</v>
      </c>
      <c r="C53" s="89">
        <v>793409.64797299949</v>
      </c>
      <c r="D53" s="90">
        <f>C53/C6</f>
        <v>4.911092102548897E-3</v>
      </c>
      <c r="E53" s="58">
        <v>961085.67433620838</v>
      </c>
      <c r="F53" s="63">
        <f>E53/E6</f>
        <v>5.5658734424711845E-3</v>
      </c>
      <c r="G53" s="58">
        <v>1061014.0521440003</v>
      </c>
      <c r="H53" s="91">
        <f>G53/G6</f>
        <v>5.7236231127822459E-3</v>
      </c>
    </row>
    <row r="54" spans="1:8" x14ac:dyDescent="0.35">
      <c r="A54" s="88" t="s">
        <v>160</v>
      </c>
      <c r="B54" s="62" t="s">
        <v>96</v>
      </c>
      <c r="C54" s="89">
        <v>170896.15403000018</v>
      </c>
      <c r="D54" s="90">
        <f>C54/C6</f>
        <v>1.057822720654987E-3</v>
      </c>
      <c r="E54" s="58">
        <v>221752.08125499985</v>
      </c>
      <c r="F54" s="63">
        <f>E54/E6</f>
        <v>1.2842185174827096E-3</v>
      </c>
      <c r="G54" s="58">
        <v>259966.37731999991</v>
      </c>
      <c r="H54" s="91">
        <f>G54/G6</f>
        <v>1.4023844102425496E-3</v>
      </c>
    </row>
    <row r="55" spans="1:8" x14ac:dyDescent="0.35">
      <c r="A55" s="88" t="s">
        <v>161</v>
      </c>
      <c r="B55" s="62" t="s">
        <v>97</v>
      </c>
      <c r="C55" s="89">
        <v>11449.558149999997</v>
      </c>
      <c r="D55" s="90">
        <f>C55/C6</f>
        <v>7.0871125340856583E-5</v>
      </c>
      <c r="E55" s="58">
        <v>18204.506510000003</v>
      </c>
      <c r="F55" s="63">
        <f>E55/E6</f>
        <v>1.0542658373020083E-4</v>
      </c>
      <c r="G55" s="58">
        <v>15936.134659999985</v>
      </c>
      <c r="H55" s="91">
        <f>G55/G6</f>
        <v>8.596722021171388E-5</v>
      </c>
    </row>
    <row r="56" spans="1:8" x14ac:dyDescent="0.35">
      <c r="A56" s="88" t="s">
        <v>162</v>
      </c>
      <c r="B56" s="62" t="s">
        <v>98</v>
      </c>
      <c r="C56" s="89">
        <v>768121.6891599996</v>
      </c>
      <c r="D56" s="90">
        <f>C56/C6</f>
        <v>4.7545632588004132E-3</v>
      </c>
      <c r="E56" s="58">
        <v>939601.59199009975</v>
      </c>
      <c r="F56" s="63">
        <f>E56/E6</f>
        <v>5.4414540628475536E-3</v>
      </c>
      <c r="G56" s="58">
        <v>1093376.9762300006</v>
      </c>
      <c r="H56" s="91">
        <f>G56/G6</f>
        <v>5.8982043823908306E-3</v>
      </c>
    </row>
    <row r="57" spans="1:8" x14ac:dyDescent="0.35">
      <c r="A57" s="88" t="s">
        <v>163</v>
      </c>
      <c r="B57" s="62" t="s">
        <v>99</v>
      </c>
      <c r="C57" s="89">
        <v>1247419.2968240008</v>
      </c>
      <c r="D57" s="90">
        <f>C57/C6</f>
        <v>7.7213468135289547E-3</v>
      </c>
      <c r="E57" s="58">
        <v>838266.68613529997</v>
      </c>
      <c r="F57" s="63">
        <f>E57/E6</f>
        <v>4.8545997621816973E-3</v>
      </c>
      <c r="G57" s="58">
        <v>849023.47118100093</v>
      </c>
      <c r="H57" s="91">
        <f>G57/G6</f>
        <v>4.5800433586403247E-3</v>
      </c>
    </row>
    <row r="58" spans="1:8" ht="15" thickBot="1" x14ac:dyDescent="0.4">
      <c r="A58" s="92" t="s">
        <v>164</v>
      </c>
      <c r="B58" s="64" t="s">
        <v>100</v>
      </c>
      <c r="C58" s="93">
        <v>86243.188659999985</v>
      </c>
      <c r="D58" s="94">
        <f>C58/C6</f>
        <v>5.3383298754790828E-4</v>
      </c>
      <c r="E58" s="59">
        <v>304746.61176000017</v>
      </c>
      <c r="F58" s="65">
        <f>E58/E6</f>
        <v>1.7648593859746797E-3</v>
      </c>
      <c r="G58" s="59">
        <v>229293.82184999998</v>
      </c>
      <c r="H58" s="95">
        <f>G58/G6</f>
        <v>1.236921806744099E-3</v>
      </c>
    </row>
    <row r="63" spans="1:8" x14ac:dyDescent="0.35">
      <c r="G63" s="79"/>
    </row>
  </sheetData>
  <mergeCells count="5">
    <mergeCell ref="A4:A5"/>
    <mergeCell ref="B4:B5"/>
    <mergeCell ref="G4:H4"/>
    <mergeCell ref="E4:F4"/>
    <mergeCell ref="C4:D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DA977-955D-46EC-856B-D3954A328A88}">
  <sheetPr>
    <tabColor rgb="FFFFFF00"/>
  </sheetPr>
  <dimension ref="A2:E30"/>
  <sheetViews>
    <sheetView workbookViewId="0">
      <selection activeCell="I8" sqref="I8"/>
    </sheetView>
  </sheetViews>
  <sheetFormatPr defaultRowHeight="14.5" x14ac:dyDescent="0.35"/>
  <cols>
    <col min="1" max="1" width="19.453125" customWidth="1"/>
    <col min="2" max="2" width="12.36328125" customWidth="1"/>
    <col min="3" max="3" width="14.6328125" customWidth="1"/>
    <col min="4" max="4" width="13.08984375" customWidth="1"/>
    <col min="5" max="5" width="11.90625" customWidth="1"/>
  </cols>
  <sheetData>
    <row r="2" spans="1:5" x14ac:dyDescent="0.35">
      <c r="A2" s="84" t="s">
        <v>180</v>
      </c>
    </row>
    <row r="3" spans="1:5" ht="35.5" customHeight="1" x14ac:dyDescent="0.35">
      <c r="A3" s="160" t="s">
        <v>39</v>
      </c>
      <c r="B3" s="160" t="s">
        <v>177</v>
      </c>
      <c r="C3" s="160"/>
      <c r="D3" s="160"/>
      <c r="E3" s="161" t="s">
        <v>178</v>
      </c>
    </row>
    <row r="4" spans="1:5" x14ac:dyDescent="0.35">
      <c r="A4" s="160"/>
      <c r="B4" s="122">
        <v>2022</v>
      </c>
      <c r="C4" s="123">
        <v>2023</v>
      </c>
      <c r="D4" s="123">
        <v>2024</v>
      </c>
      <c r="E4" s="161"/>
    </row>
    <row r="5" spans="1:5" x14ac:dyDescent="0.35">
      <c r="A5" s="124" t="s">
        <v>1</v>
      </c>
      <c r="B5" s="125">
        <v>116</v>
      </c>
      <c r="C5" s="126">
        <v>116</v>
      </c>
      <c r="D5" s="127">
        <v>114</v>
      </c>
      <c r="E5" s="128">
        <f>D5-B5</f>
        <v>-2</v>
      </c>
    </row>
    <row r="6" spans="1:5" x14ac:dyDescent="0.35">
      <c r="A6" s="124" t="s">
        <v>2</v>
      </c>
      <c r="B6" s="125">
        <v>61</v>
      </c>
      <c r="C6" s="126">
        <v>59</v>
      </c>
      <c r="D6" s="127">
        <v>56</v>
      </c>
      <c r="E6" s="128">
        <f t="shared" ref="E6:E30" si="0">D6-B6</f>
        <v>-5</v>
      </c>
    </row>
    <row r="7" spans="1:5" x14ac:dyDescent="0.35">
      <c r="A7" s="124" t="s">
        <v>3</v>
      </c>
      <c r="B7" s="125">
        <v>152</v>
      </c>
      <c r="C7" s="126">
        <v>147</v>
      </c>
      <c r="D7" s="127">
        <v>135</v>
      </c>
      <c r="E7" s="128">
        <f t="shared" si="0"/>
        <v>-17</v>
      </c>
    </row>
    <row r="8" spans="1:5" x14ac:dyDescent="0.35">
      <c r="A8" s="124" t="s">
        <v>4</v>
      </c>
      <c r="B8" s="125">
        <v>88</v>
      </c>
      <c r="C8" s="126">
        <v>88</v>
      </c>
      <c r="D8" s="127">
        <v>70</v>
      </c>
      <c r="E8" s="128">
        <f t="shared" si="0"/>
        <v>-18</v>
      </c>
    </row>
    <row r="9" spans="1:5" x14ac:dyDescent="0.35">
      <c r="A9" s="124" t="s">
        <v>5</v>
      </c>
      <c r="B9" s="125">
        <v>98</v>
      </c>
      <c r="C9" s="126">
        <v>96</v>
      </c>
      <c r="D9" s="127">
        <v>94</v>
      </c>
      <c r="E9" s="128">
        <f t="shared" si="0"/>
        <v>-4</v>
      </c>
    </row>
    <row r="10" spans="1:5" x14ac:dyDescent="0.35">
      <c r="A10" s="124" t="s">
        <v>6</v>
      </c>
      <c r="B10" s="125">
        <v>73</v>
      </c>
      <c r="C10" s="126">
        <v>76</v>
      </c>
      <c r="D10" s="127">
        <v>64</v>
      </c>
      <c r="E10" s="128">
        <f t="shared" si="0"/>
        <v>-9</v>
      </c>
    </row>
    <row r="11" spans="1:5" x14ac:dyDescent="0.35">
      <c r="A11" s="124" t="s">
        <v>7</v>
      </c>
      <c r="B11" s="125">
        <v>84</v>
      </c>
      <c r="C11" s="126">
        <v>88</v>
      </c>
      <c r="D11" s="127">
        <v>45</v>
      </c>
      <c r="E11" s="128">
        <f t="shared" si="0"/>
        <v>-39</v>
      </c>
    </row>
    <row r="12" spans="1:5" x14ac:dyDescent="0.35">
      <c r="A12" s="124" t="s">
        <v>8</v>
      </c>
      <c r="B12" s="125">
        <v>97</v>
      </c>
      <c r="C12" s="126">
        <v>94</v>
      </c>
      <c r="D12" s="127">
        <v>89</v>
      </c>
      <c r="E12" s="128">
        <f t="shared" si="0"/>
        <v>-8</v>
      </c>
    </row>
    <row r="13" spans="1:5" x14ac:dyDescent="0.35">
      <c r="A13" s="124" t="s">
        <v>9</v>
      </c>
      <c r="B13" s="125">
        <v>99</v>
      </c>
      <c r="C13" s="126">
        <v>105</v>
      </c>
      <c r="D13" s="127">
        <v>104</v>
      </c>
      <c r="E13" s="128">
        <f t="shared" si="0"/>
        <v>5</v>
      </c>
    </row>
    <row r="14" spans="1:5" x14ac:dyDescent="0.35">
      <c r="A14" s="124" t="s">
        <v>10</v>
      </c>
      <c r="B14" s="125">
        <v>82</v>
      </c>
      <c r="C14" s="126">
        <v>80</v>
      </c>
      <c r="D14" s="127">
        <v>72</v>
      </c>
      <c r="E14" s="128">
        <f t="shared" si="0"/>
        <v>-10</v>
      </c>
    </row>
    <row r="15" spans="1:5" x14ac:dyDescent="0.35">
      <c r="A15" s="124" t="s">
        <v>11</v>
      </c>
      <c r="B15" s="125">
        <v>26</v>
      </c>
      <c r="C15" s="126">
        <v>37</v>
      </c>
      <c r="D15" s="127">
        <v>21</v>
      </c>
      <c r="E15" s="128">
        <f t="shared" si="0"/>
        <v>-5</v>
      </c>
    </row>
    <row r="16" spans="1:5" x14ac:dyDescent="0.35">
      <c r="A16" s="124" t="s">
        <v>12</v>
      </c>
      <c r="B16" s="125">
        <v>133</v>
      </c>
      <c r="C16" s="126">
        <v>131</v>
      </c>
      <c r="D16" s="127">
        <v>130</v>
      </c>
      <c r="E16" s="128">
        <f t="shared" si="0"/>
        <v>-3</v>
      </c>
    </row>
    <row r="17" spans="1:5" x14ac:dyDescent="0.35">
      <c r="A17" s="124" t="s">
        <v>13</v>
      </c>
      <c r="B17" s="125">
        <v>102</v>
      </c>
      <c r="C17" s="126">
        <v>101</v>
      </c>
      <c r="D17" s="127">
        <v>90</v>
      </c>
      <c r="E17" s="128">
        <f t="shared" si="0"/>
        <v>-12</v>
      </c>
    </row>
    <row r="18" spans="1:5" x14ac:dyDescent="0.35">
      <c r="A18" s="124" t="s">
        <v>14</v>
      </c>
      <c r="B18" s="125">
        <v>81</v>
      </c>
      <c r="C18" s="126">
        <v>78</v>
      </c>
      <c r="D18" s="127">
        <v>70</v>
      </c>
      <c r="E18" s="128">
        <f t="shared" si="0"/>
        <v>-11</v>
      </c>
    </row>
    <row r="19" spans="1:5" x14ac:dyDescent="0.35">
      <c r="A19" s="124" t="s">
        <v>15</v>
      </c>
      <c r="B19" s="125">
        <v>134</v>
      </c>
      <c r="C19" s="126">
        <v>131</v>
      </c>
      <c r="D19" s="127">
        <v>122</v>
      </c>
      <c r="E19" s="128">
        <f t="shared" si="0"/>
        <v>-12</v>
      </c>
    </row>
    <row r="20" spans="1:5" x14ac:dyDescent="0.35">
      <c r="A20" s="124" t="s">
        <v>16</v>
      </c>
      <c r="B20" s="125">
        <v>102</v>
      </c>
      <c r="C20" s="126">
        <v>104</v>
      </c>
      <c r="D20" s="127">
        <v>94</v>
      </c>
      <c r="E20" s="128">
        <f t="shared" si="0"/>
        <v>-8</v>
      </c>
    </row>
    <row r="21" spans="1:5" x14ac:dyDescent="0.35">
      <c r="A21" s="124" t="s">
        <v>17</v>
      </c>
      <c r="B21" s="125">
        <v>91</v>
      </c>
      <c r="C21" s="126">
        <v>89</v>
      </c>
      <c r="D21" s="127">
        <v>84</v>
      </c>
      <c r="E21" s="128">
        <f t="shared" si="0"/>
        <v>-7</v>
      </c>
    </row>
    <row r="22" spans="1:5" x14ac:dyDescent="0.35">
      <c r="A22" s="124" t="s">
        <v>18</v>
      </c>
      <c r="B22" s="125">
        <v>88</v>
      </c>
      <c r="C22" s="126">
        <v>82</v>
      </c>
      <c r="D22" s="127">
        <v>82</v>
      </c>
      <c r="E22" s="128">
        <f t="shared" si="0"/>
        <v>-6</v>
      </c>
    </row>
    <row r="23" spans="1:5" x14ac:dyDescent="0.35">
      <c r="A23" s="124" t="s">
        <v>19</v>
      </c>
      <c r="B23" s="125">
        <v>89</v>
      </c>
      <c r="C23" s="126">
        <v>91</v>
      </c>
      <c r="D23" s="127">
        <v>86</v>
      </c>
      <c r="E23" s="128">
        <f t="shared" si="0"/>
        <v>-3</v>
      </c>
    </row>
    <row r="24" spans="1:5" x14ac:dyDescent="0.35">
      <c r="A24" s="124" t="s">
        <v>20</v>
      </c>
      <c r="B24" s="125">
        <v>164</v>
      </c>
      <c r="C24" s="126">
        <v>145</v>
      </c>
      <c r="D24" s="127">
        <v>135</v>
      </c>
      <c r="E24" s="128">
        <f t="shared" si="0"/>
        <v>-29</v>
      </c>
    </row>
    <row r="25" spans="1:5" x14ac:dyDescent="0.35">
      <c r="A25" s="124" t="s">
        <v>21</v>
      </c>
      <c r="B25" s="125">
        <v>64</v>
      </c>
      <c r="C25" s="126">
        <v>59</v>
      </c>
      <c r="D25" s="127">
        <v>30</v>
      </c>
      <c r="E25" s="128">
        <f t="shared" si="0"/>
        <v>-34</v>
      </c>
    </row>
    <row r="26" spans="1:5" x14ac:dyDescent="0.35">
      <c r="A26" s="124" t="s">
        <v>22</v>
      </c>
      <c r="B26" s="125">
        <v>77</v>
      </c>
      <c r="C26" s="126">
        <v>76</v>
      </c>
      <c r="D26" s="127">
        <v>74</v>
      </c>
      <c r="E26" s="128">
        <f t="shared" si="0"/>
        <v>-3</v>
      </c>
    </row>
    <row r="27" spans="1:5" x14ac:dyDescent="0.35">
      <c r="A27" s="124" t="s">
        <v>23</v>
      </c>
      <c r="B27" s="125">
        <v>84</v>
      </c>
      <c r="C27" s="126">
        <v>83</v>
      </c>
      <c r="D27" s="127">
        <v>77</v>
      </c>
      <c r="E27" s="128">
        <f t="shared" si="0"/>
        <v>-7</v>
      </c>
    </row>
    <row r="28" spans="1:5" x14ac:dyDescent="0.35">
      <c r="A28" s="124" t="s">
        <v>24</v>
      </c>
      <c r="B28" s="125">
        <v>76</v>
      </c>
      <c r="C28" s="126">
        <v>72</v>
      </c>
      <c r="D28" s="127">
        <v>65</v>
      </c>
      <c r="E28" s="128">
        <f t="shared" si="0"/>
        <v>-11</v>
      </c>
    </row>
    <row r="29" spans="1:5" x14ac:dyDescent="0.35">
      <c r="A29" s="124" t="s">
        <v>25</v>
      </c>
      <c r="B29" s="125">
        <v>68</v>
      </c>
      <c r="C29" s="126">
        <v>68</v>
      </c>
      <c r="D29" s="127">
        <v>70</v>
      </c>
      <c r="E29" s="128">
        <f t="shared" si="0"/>
        <v>2</v>
      </c>
    </row>
    <row r="30" spans="1:5" x14ac:dyDescent="0.35">
      <c r="A30" s="129" t="s">
        <v>49</v>
      </c>
      <c r="B30" s="130">
        <v>2329</v>
      </c>
      <c r="C30" s="131">
        <v>2296</v>
      </c>
      <c r="D30" s="132">
        <v>2073</v>
      </c>
      <c r="E30" s="131">
        <f t="shared" si="0"/>
        <v>-256</v>
      </c>
    </row>
  </sheetData>
  <mergeCells count="3">
    <mergeCell ref="B3:D3"/>
    <mergeCell ref="A3:A4"/>
    <mergeCell ref="E3:E4"/>
  </mergeCells>
  <conditionalFormatting sqref="E5:E30">
    <cfRule type="iconSet" priority="1">
      <iconSet iconSet="3Arrows">
        <cfvo type="percent" val="0"/>
        <cfvo type="num" val="0"/>
        <cfvo type="num" val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737D6-1BBC-417B-8370-D7BDCAEC3906}">
  <dimension ref="A2:J32"/>
  <sheetViews>
    <sheetView workbookViewId="0">
      <selection sqref="A1:XFD1048576"/>
    </sheetView>
  </sheetViews>
  <sheetFormatPr defaultRowHeight="14.5" x14ac:dyDescent="0.35"/>
  <cols>
    <col min="1" max="1" width="23.90625" customWidth="1"/>
    <col min="2" max="2" width="12.36328125" customWidth="1"/>
    <col min="3" max="3" width="13.81640625" customWidth="1"/>
    <col min="4" max="4" width="13.08984375" customWidth="1"/>
    <col min="5" max="5" width="13.81640625" customWidth="1"/>
    <col min="6" max="6" width="17.81640625" customWidth="1"/>
    <col min="7" max="8" width="13.81640625" customWidth="1"/>
    <col min="9" max="9" width="11" customWidth="1"/>
    <col min="10" max="10" width="12.6328125" customWidth="1"/>
  </cols>
  <sheetData>
    <row r="2" spans="1:10" ht="15" thickBot="1" x14ac:dyDescent="0.4"/>
    <row r="3" spans="1:10" s="1" customFormat="1" ht="26.4" customHeight="1" x14ac:dyDescent="0.25">
      <c r="A3" s="137" t="s">
        <v>0</v>
      </c>
      <c r="B3" s="133" t="s">
        <v>34</v>
      </c>
      <c r="C3" s="133" t="s">
        <v>26</v>
      </c>
      <c r="D3" s="133"/>
      <c r="E3" s="133" t="s">
        <v>31</v>
      </c>
      <c r="F3" s="133" t="s">
        <v>30</v>
      </c>
      <c r="G3" s="133" t="s">
        <v>29</v>
      </c>
      <c r="H3" s="135" t="s">
        <v>28</v>
      </c>
    </row>
    <row r="4" spans="1:10" s="1" customFormat="1" ht="42" x14ac:dyDescent="0.25">
      <c r="A4" s="138"/>
      <c r="B4" s="134"/>
      <c r="C4" s="21" t="s">
        <v>32</v>
      </c>
      <c r="D4" s="21" t="s">
        <v>27</v>
      </c>
      <c r="E4" s="134"/>
      <c r="F4" s="134"/>
      <c r="G4" s="134"/>
      <c r="H4" s="136"/>
    </row>
    <row r="5" spans="1:10" s="1" customFormat="1" ht="10.5" x14ac:dyDescent="0.25">
      <c r="A5" s="5" t="s">
        <v>1</v>
      </c>
      <c r="B5" s="11">
        <v>8608303.1019870993</v>
      </c>
      <c r="C5" s="4">
        <v>5774516.7406599997</v>
      </c>
      <c r="D5" s="2">
        <f>C5/C30</f>
        <v>4.4306523380290064E-2</v>
      </c>
      <c r="E5" s="9">
        <v>549540.86084999982</v>
      </c>
      <c r="F5" s="9">
        <v>1119345.5823499998</v>
      </c>
      <c r="G5" s="9">
        <v>785118.49799000006</v>
      </c>
      <c r="H5" s="17">
        <v>379781.42013709981</v>
      </c>
      <c r="I5" s="20"/>
      <c r="J5" s="20"/>
    </row>
    <row r="6" spans="1:10" s="1" customFormat="1" ht="10.5" x14ac:dyDescent="0.25">
      <c r="A6" s="5" t="s">
        <v>2</v>
      </c>
      <c r="B6" s="11">
        <v>6265591.8420699975</v>
      </c>
      <c r="C6" s="4">
        <v>4330459.89506</v>
      </c>
      <c r="D6" s="2">
        <f>C6/C30</f>
        <v>3.3226611196204583E-2</v>
      </c>
      <c r="E6" s="9">
        <v>297276.51806999999</v>
      </c>
      <c r="F6" s="9">
        <v>747697.69146999996</v>
      </c>
      <c r="G6" s="9">
        <v>523936.82631999982</v>
      </c>
      <c r="H6" s="17">
        <v>366220.91115</v>
      </c>
      <c r="I6" s="20"/>
      <c r="J6" s="20"/>
    </row>
    <row r="7" spans="1:10" s="1" customFormat="1" ht="10.5" x14ac:dyDescent="0.25">
      <c r="A7" s="5" t="s">
        <v>3</v>
      </c>
      <c r="B7" s="11">
        <v>18940376.571968365</v>
      </c>
      <c r="C7" s="4">
        <v>11898523.221060008</v>
      </c>
      <c r="D7" s="2">
        <f>C7/C30</f>
        <v>9.1294600216981117E-2</v>
      </c>
      <c r="E7" s="9">
        <v>1008514.6313199998</v>
      </c>
      <c r="F7" s="9">
        <v>3294338.9903999995</v>
      </c>
      <c r="G7" s="9">
        <v>1999249.0582699997</v>
      </c>
      <c r="H7" s="17">
        <v>739750.6709183607</v>
      </c>
      <c r="I7" s="20"/>
      <c r="J7" s="20"/>
    </row>
    <row r="8" spans="1:10" s="1" customFormat="1" ht="10.5" x14ac:dyDescent="0.25">
      <c r="A8" s="5" t="s">
        <v>4</v>
      </c>
      <c r="B8" s="11">
        <v>5597338.1241287328</v>
      </c>
      <c r="C8" s="4">
        <v>3504667.4769099997</v>
      </c>
      <c r="D8" s="2">
        <f>C8/C30</f>
        <v>2.6890498110861374E-2</v>
      </c>
      <c r="E8" s="9">
        <v>356299.57948130026</v>
      </c>
      <c r="F8" s="9">
        <v>522070.07820310001</v>
      </c>
      <c r="G8" s="9">
        <v>968417.38662</v>
      </c>
      <c r="H8" s="17">
        <v>245883.60291433343</v>
      </c>
      <c r="I8" s="20"/>
      <c r="J8" s="20"/>
    </row>
    <row r="9" spans="1:10" s="1" customFormat="1" ht="10.5" x14ac:dyDescent="0.25">
      <c r="A9" s="5" t="s">
        <v>5</v>
      </c>
      <c r="B9" s="11">
        <v>6935026.496274</v>
      </c>
      <c r="C9" s="4">
        <v>4611948.9359500017</v>
      </c>
      <c r="D9" s="2">
        <f>C9/C30</f>
        <v>3.5386411112216749E-2</v>
      </c>
      <c r="E9" s="9">
        <v>314396.14433999994</v>
      </c>
      <c r="F9" s="9">
        <v>1057666.9255800003</v>
      </c>
      <c r="G9" s="9">
        <v>525947.70548999985</v>
      </c>
      <c r="H9" s="17">
        <v>425066.78491400002</v>
      </c>
      <c r="I9" s="20"/>
      <c r="J9" s="20"/>
    </row>
    <row r="10" spans="1:10" s="1" customFormat="1" ht="10.5" x14ac:dyDescent="0.25">
      <c r="A10" s="5" t="s">
        <v>6</v>
      </c>
      <c r="B10" s="11">
        <v>5784940.4259629995</v>
      </c>
      <c r="C10" s="4">
        <v>3983339.6303399992</v>
      </c>
      <c r="D10" s="2">
        <f>C10/C30</f>
        <v>3.0563238170320629E-2</v>
      </c>
      <c r="E10" s="9">
        <v>482558.03450000001</v>
      </c>
      <c r="F10" s="9">
        <v>781672.24265000003</v>
      </c>
      <c r="G10" s="9">
        <v>335223.85347999999</v>
      </c>
      <c r="H10" s="17">
        <v>202146.66499300004</v>
      </c>
      <c r="I10" s="20"/>
      <c r="J10" s="20"/>
    </row>
    <row r="11" spans="1:10" s="1" customFormat="1" ht="10.5" x14ac:dyDescent="0.25">
      <c r="A11" s="5" t="s">
        <v>7</v>
      </c>
      <c r="B11" s="11">
        <v>7405369.5551801007</v>
      </c>
      <c r="C11" s="4">
        <v>4988094.1927199988</v>
      </c>
      <c r="D11" s="2">
        <f>C11/C30</f>
        <v>3.8272486148785138E-2</v>
      </c>
      <c r="E11" s="9">
        <v>428813.46419010003</v>
      </c>
      <c r="F11" s="9">
        <v>909946.61123999977</v>
      </c>
      <c r="G11" s="9">
        <v>856296.49121999985</v>
      </c>
      <c r="H11" s="17">
        <v>222218.79581000001</v>
      </c>
      <c r="I11" s="20"/>
      <c r="J11" s="20"/>
    </row>
    <row r="12" spans="1:10" s="1" customFormat="1" ht="10.5" x14ac:dyDescent="0.25">
      <c r="A12" s="5" t="s">
        <v>8</v>
      </c>
      <c r="B12" s="11">
        <v>7748423.1401529992</v>
      </c>
      <c r="C12" s="4">
        <v>5472943.3798900004</v>
      </c>
      <c r="D12" s="2">
        <f>C12/C30</f>
        <v>4.1992621150906032E-2</v>
      </c>
      <c r="E12" s="9">
        <v>621090.51725999988</v>
      </c>
      <c r="F12" s="9">
        <v>832183.15034000017</v>
      </c>
      <c r="G12" s="9">
        <v>543940.26345299988</v>
      </c>
      <c r="H12" s="17">
        <v>278265.82921000104</v>
      </c>
      <c r="I12" s="20"/>
      <c r="J12" s="20"/>
    </row>
    <row r="13" spans="1:10" s="1" customFormat="1" ht="10.5" x14ac:dyDescent="0.25">
      <c r="A13" s="5" t="s">
        <v>9</v>
      </c>
      <c r="B13" s="11">
        <v>7926173.2252400015</v>
      </c>
      <c r="C13" s="4">
        <v>4550762.1511899997</v>
      </c>
      <c r="D13" s="2">
        <f>C13/C30</f>
        <v>3.4916939149230636E-2</v>
      </c>
      <c r="E13" s="9">
        <v>302005.55588000006</v>
      </c>
      <c r="F13" s="9">
        <v>1855548.8537800007</v>
      </c>
      <c r="G13" s="9">
        <v>750246.31209000002</v>
      </c>
      <c r="H13" s="17">
        <v>467610.35229999997</v>
      </c>
      <c r="I13" s="20"/>
      <c r="J13" s="20"/>
    </row>
    <row r="14" spans="1:10" s="1" customFormat="1" ht="10.5" x14ac:dyDescent="0.25">
      <c r="A14" s="5" t="s">
        <v>10</v>
      </c>
      <c r="B14" s="11">
        <v>5286941.9581280015</v>
      </c>
      <c r="C14" s="4">
        <v>3278332.3402499994</v>
      </c>
      <c r="D14" s="2">
        <f>C14/C30</f>
        <v>2.515388126921355E-2</v>
      </c>
      <c r="E14" s="9">
        <v>350077.53843099996</v>
      </c>
      <c r="F14" s="9">
        <v>835187.14754999999</v>
      </c>
      <c r="G14" s="9">
        <v>482876.68774699996</v>
      </c>
      <c r="H14" s="17">
        <v>340468.24414999998</v>
      </c>
      <c r="I14" s="20"/>
      <c r="J14" s="20"/>
    </row>
    <row r="15" spans="1:10" s="1" customFormat="1" ht="10.5" x14ac:dyDescent="0.25">
      <c r="A15" s="5" t="s">
        <v>11</v>
      </c>
      <c r="B15" s="11">
        <v>965134.79267210106</v>
      </c>
      <c r="C15" s="4">
        <v>520214.78413999995</v>
      </c>
      <c r="D15" s="2">
        <f>C15/C30</f>
        <v>3.991486999072597E-3</v>
      </c>
      <c r="E15" s="9">
        <v>54565.89663209999</v>
      </c>
      <c r="F15" s="9">
        <v>159355.88921000101</v>
      </c>
      <c r="G15" s="9">
        <v>188533.45213999998</v>
      </c>
      <c r="H15" s="17">
        <v>42464.770550000001</v>
      </c>
      <c r="I15" s="20"/>
      <c r="J15" s="20"/>
    </row>
    <row r="16" spans="1:10" s="1" customFormat="1" ht="10.5" x14ac:dyDescent="0.25">
      <c r="A16" s="5" t="s">
        <v>12</v>
      </c>
      <c r="B16" s="11">
        <v>16852383.462543003</v>
      </c>
      <c r="C16" s="4">
        <v>10132668.315362999</v>
      </c>
      <c r="D16" s="2">
        <f>C16/C30</f>
        <v>7.7745606391305219E-2</v>
      </c>
      <c r="E16" s="9">
        <v>770504.33973000001</v>
      </c>
      <c r="F16" s="9">
        <v>2995101.61154</v>
      </c>
      <c r="G16" s="9">
        <v>1978340.8481900005</v>
      </c>
      <c r="H16" s="17">
        <v>975768.34772000031</v>
      </c>
      <c r="I16" s="20"/>
      <c r="J16" s="20"/>
    </row>
    <row r="17" spans="1:10" s="1" customFormat="1" ht="10.5" x14ac:dyDescent="0.25">
      <c r="A17" s="5" t="s">
        <v>13</v>
      </c>
      <c r="B17" s="11">
        <v>22418187.476850092</v>
      </c>
      <c r="C17" s="4">
        <v>11427804.700460002</v>
      </c>
      <c r="D17" s="2">
        <f>C17/C30</f>
        <v>8.768288653163539E-2</v>
      </c>
      <c r="E17" s="9">
        <v>1613488.82644</v>
      </c>
      <c r="F17" s="9">
        <v>6817851.4708599988</v>
      </c>
      <c r="G17" s="9">
        <v>1116089.1233999999</v>
      </c>
      <c r="H17" s="17">
        <v>1442953.3556901</v>
      </c>
      <c r="I17" s="20"/>
      <c r="J17" s="20"/>
    </row>
    <row r="18" spans="1:10" s="1" customFormat="1" ht="10.5" x14ac:dyDescent="0.25">
      <c r="A18" s="5" t="s">
        <v>14</v>
      </c>
      <c r="B18" s="11">
        <v>6118887.3264200017</v>
      </c>
      <c r="C18" s="4">
        <v>3186500.5566899995</v>
      </c>
      <c r="D18" s="2">
        <f>C18/C30</f>
        <v>2.444927736068114E-2</v>
      </c>
      <c r="E18" s="9">
        <v>484195.84928000008</v>
      </c>
      <c r="F18" s="9">
        <v>863939.87902000011</v>
      </c>
      <c r="G18" s="9">
        <v>1318968.1114100001</v>
      </c>
      <c r="H18" s="17">
        <v>265282.93001999991</v>
      </c>
      <c r="I18" s="20"/>
      <c r="J18" s="20"/>
    </row>
    <row r="19" spans="1:10" s="1" customFormat="1" ht="10.5" x14ac:dyDescent="0.25">
      <c r="A19" s="5" t="s">
        <v>15</v>
      </c>
      <c r="B19" s="11">
        <v>11312315.644640001</v>
      </c>
      <c r="C19" s="4">
        <v>7029014.1191000016</v>
      </c>
      <c r="D19" s="2">
        <f>C19/C30</f>
        <v>5.3931989878117162E-2</v>
      </c>
      <c r="E19" s="9">
        <v>627972.83172000002</v>
      </c>
      <c r="F19" s="9">
        <v>1900431.2849100004</v>
      </c>
      <c r="G19" s="9">
        <v>1316854.9997099997</v>
      </c>
      <c r="H19" s="17">
        <v>438042.40920000011</v>
      </c>
      <c r="I19" s="20"/>
      <c r="J19" s="20"/>
    </row>
    <row r="20" spans="1:10" s="1" customFormat="1" ht="10.5" x14ac:dyDescent="0.25">
      <c r="A20" s="5" t="s">
        <v>16</v>
      </c>
      <c r="B20" s="11">
        <v>9386183.7220679987</v>
      </c>
      <c r="C20" s="4">
        <v>5183295.3304599999</v>
      </c>
      <c r="D20" s="2">
        <f>C20/C30</f>
        <v>3.9770219060742733E-2</v>
      </c>
      <c r="E20" s="9">
        <v>646541.60506000009</v>
      </c>
      <c r="F20" s="9">
        <v>2353391.2503800001</v>
      </c>
      <c r="G20" s="9">
        <v>887336.63365800027</v>
      </c>
      <c r="H20" s="17">
        <v>315618.90250999993</v>
      </c>
      <c r="I20" s="20"/>
      <c r="J20" s="20"/>
    </row>
    <row r="21" spans="1:10" s="1" customFormat="1" ht="10.5" x14ac:dyDescent="0.25">
      <c r="A21" s="5" t="s">
        <v>17</v>
      </c>
      <c r="B21" s="11">
        <v>6956252.9572400982</v>
      </c>
      <c r="C21" s="4">
        <v>4639709.0372000011</v>
      </c>
      <c r="D21" s="2">
        <f>C21/C30</f>
        <v>3.559940791009801E-2</v>
      </c>
      <c r="E21" s="9">
        <v>635862.07241000002</v>
      </c>
      <c r="F21" s="9">
        <v>901037.26069009979</v>
      </c>
      <c r="G21" s="9">
        <v>456616.82453999989</v>
      </c>
      <c r="H21" s="17">
        <v>323027.76239999989</v>
      </c>
      <c r="I21" s="20"/>
      <c r="J21" s="20"/>
    </row>
    <row r="22" spans="1:10" s="1" customFormat="1" ht="10.5" x14ac:dyDescent="0.25">
      <c r="A22" s="5" t="s">
        <v>18</v>
      </c>
      <c r="B22" s="11">
        <v>6986964.2883219998</v>
      </c>
      <c r="C22" s="4">
        <v>4396987.902391999</v>
      </c>
      <c r="D22" s="2">
        <f>C22/C30</f>
        <v>3.3737065117230437E-2</v>
      </c>
      <c r="E22" s="9">
        <v>371276.10665999993</v>
      </c>
      <c r="F22" s="9">
        <v>983239.57008000009</v>
      </c>
      <c r="G22" s="9">
        <v>942753.37781000009</v>
      </c>
      <c r="H22" s="17">
        <v>292707.33137999999</v>
      </c>
      <c r="I22" s="20"/>
      <c r="J22" s="20"/>
    </row>
    <row r="23" spans="1:10" s="1" customFormat="1" ht="10.5" x14ac:dyDescent="0.25">
      <c r="A23" s="5" t="s">
        <v>19</v>
      </c>
      <c r="B23" s="11">
        <v>5872077.4273101017</v>
      </c>
      <c r="C23" s="4">
        <v>4143235.8146700007</v>
      </c>
      <c r="D23" s="2">
        <f>C23/C30</f>
        <v>3.17900843892523E-2</v>
      </c>
      <c r="E23" s="9">
        <v>403244.98662999988</v>
      </c>
      <c r="F23" s="9">
        <v>632283.31421999994</v>
      </c>
      <c r="G23" s="9">
        <v>431480.93741999997</v>
      </c>
      <c r="H23" s="17">
        <v>261832.37437010012</v>
      </c>
      <c r="I23" s="20"/>
      <c r="J23" s="20"/>
    </row>
    <row r="24" spans="1:10" s="1" customFormat="1" ht="10.5" x14ac:dyDescent="0.25">
      <c r="A24" s="5" t="s">
        <v>20</v>
      </c>
      <c r="B24" s="11">
        <v>12547530.045454996</v>
      </c>
      <c r="C24" s="4">
        <v>8005172.8008300019</v>
      </c>
      <c r="D24" s="2">
        <f>C24/C30</f>
        <v>6.1421828317827026E-2</v>
      </c>
      <c r="E24" s="9">
        <v>523193.21447500004</v>
      </c>
      <c r="F24" s="9">
        <v>1460935.0312899991</v>
      </c>
      <c r="G24" s="9">
        <v>2096524.0303870006</v>
      </c>
      <c r="H24" s="17">
        <v>461704.96847299993</v>
      </c>
      <c r="I24" s="20"/>
      <c r="J24" s="20"/>
    </row>
    <row r="25" spans="1:10" s="1" customFormat="1" ht="10.5" x14ac:dyDescent="0.25">
      <c r="A25" s="5" t="s">
        <v>21</v>
      </c>
      <c r="B25" s="11">
        <v>3221747.2365516401</v>
      </c>
      <c r="C25" s="4">
        <v>2055031.4607200001</v>
      </c>
      <c r="D25" s="2">
        <f>C25/C30</f>
        <v>1.5767778248957955E-2</v>
      </c>
      <c r="E25" s="9">
        <v>181521.54942631102</v>
      </c>
      <c r="F25" s="9">
        <v>192385.12206533007</v>
      </c>
      <c r="G25" s="9">
        <v>717469.82593000017</v>
      </c>
      <c r="H25" s="17">
        <v>75339.278409999999</v>
      </c>
      <c r="I25" s="20"/>
      <c r="J25" s="20"/>
    </row>
    <row r="26" spans="1:10" s="1" customFormat="1" ht="10.5" x14ac:dyDescent="0.25">
      <c r="A26" s="5" t="s">
        <v>22</v>
      </c>
      <c r="B26" s="11">
        <v>7653179.027431001</v>
      </c>
      <c r="C26" s="4">
        <v>5071968.6419300009</v>
      </c>
      <c r="D26" s="2">
        <f>C26/C30</f>
        <v>3.8916035282302266E-2</v>
      </c>
      <c r="E26" s="9">
        <v>389750.03682000015</v>
      </c>
      <c r="F26" s="9">
        <v>1281531.1174199998</v>
      </c>
      <c r="G26" s="9">
        <v>529479.1127099999</v>
      </c>
      <c r="H26" s="17">
        <v>380450.11855100002</v>
      </c>
      <c r="I26" s="20"/>
      <c r="J26" s="20"/>
    </row>
    <row r="27" spans="1:10" s="1" customFormat="1" ht="10.5" x14ac:dyDescent="0.25">
      <c r="A27" s="5" t="s">
        <v>23</v>
      </c>
      <c r="B27" s="11">
        <v>8097927.6115799993</v>
      </c>
      <c r="C27" s="4">
        <v>4677602.0587600013</v>
      </c>
      <c r="D27" s="2">
        <f>C27/C30</f>
        <v>3.5890152247866798E-2</v>
      </c>
      <c r="E27" s="9">
        <v>693437.59607000032</v>
      </c>
      <c r="F27" s="9">
        <v>1569577.3594</v>
      </c>
      <c r="G27" s="9">
        <v>752628.47049000009</v>
      </c>
      <c r="H27" s="17">
        <v>404682.12685999996</v>
      </c>
      <c r="I27" s="20"/>
      <c r="J27" s="20"/>
    </row>
    <row r="28" spans="1:10" s="1" customFormat="1" ht="10.5" x14ac:dyDescent="0.25">
      <c r="A28" s="5" t="s">
        <v>24</v>
      </c>
      <c r="B28" s="11">
        <v>5183478.6951110009</v>
      </c>
      <c r="C28" s="4">
        <v>3765155.0593399997</v>
      </c>
      <c r="D28" s="2">
        <f>C28/C30</f>
        <v>2.8889158722570141E-2</v>
      </c>
      <c r="E28" s="9">
        <v>327187.10820100008</v>
      </c>
      <c r="F28" s="9">
        <v>422931.40533999994</v>
      </c>
      <c r="G28" s="9">
        <v>464309.56582999998</v>
      </c>
      <c r="H28" s="17">
        <v>203895.55640000003</v>
      </c>
      <c r="I28" s="20"/>
      <c r="J28" s="20"/>
    </row>
    <row r="29" spans="1:10" s="3" customFormat="1" ht="11" thickBot="1" x14ac:dyDescent="0.3">
      <c r="A29" s="6" t="s">
        <v>25</v>
      </c>
      <c r="B29" s="12">
        <v>5822785.8619400002</v>
      </c>
      <c r="C29" s="7">
        <v>3703124.6256100005</v>
      </c>
      <c r="D29" s="8">
        <f>C29/C30</f>
        <v>2.841321363733109E-2</v>
      </c>
      <c r="E29" s="10">
        <v>306740.99545999995</v>
      </c>
      <c r="F29" s="10">
        <v>753965.74462000013</v>
      </c>
      <c r="G29" s="10">
        <v>838399.48337999999</v>
      </c>
      <c r="H29" s="18">
        <v>220555.01286999998</v>
      </c>
      <c r="I29" s="20"/>
      <c r="J29" s="20"/>
    </row>
    <row r="30" spans="1:10" ht="15" thickBot="1" x14ac:dyDescent="0.4">
      <c r="A30" s="13" t="s">
        <v>33</v>
      </c>
      <c r="B30" s="14">
        <v>209893520.0172264</v>
      </c>
      <c r="C30" s="15">
        <v>130331073.17169499</v>
      </c>
      <c r="D30" s="22">
        <f>C30/C30</f>
        <v>1</v>
      </c>
      <c r="E30" s="23">
        <v>12740055.85933681</v>
      </c>
      <c r="F30" s="16">
        <v>35243614.58460851</v>
      </c>
      <c r="G30" s="23">
        <v>21807037.879684996</v>
      </c>
      <c r="H30" s="19">
        <v>9771738.5219009966</v>
      </c>
      <c r="I30" s="20"/>
      <c r="J30" s="20"/>
    </row>
    <row r="32" spans="1:10" x14ac:dyDescent="0.35">
      <c r="D32" s="24"/>
    </row>
  </sheetData>
  <mergeCells count="7">
    <mergeCell ref="H3:H4"/>
    <mergeCell ref="G3:G4"/>
    <mergeCell ref="A3:A4"/>
    <mergeCell ref="B3:B4"/>
    <mergeCell ref="C3:D3"/>
    <mergeCell ref="E3:E4"/>
    <mergeCell ref="F3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FD5FB-5194-4879-9B52-1910A8E9F878}">
  <dimension ref="A2:J32"/>
  <sheetViews>
    <sheetView workbookViewId="0">
      <selection sqref="A1:XFD1048576"/>
    </sheetView>
  </sheetViews>
  <sheetFormatPr defaultRowHeight="14.5" x14ac:dyDescent="0.35"/>
  <cols>
    <col min="1" max="1" width="23.90625" customWidth="1"/>
    <col min="2" max="2" width="12.36328125" customWidth="1"/>
    <col min="3" max="3" width="13.81640625" customWidth="1"/>
    <col min="4" max="4" width="13" customWidth="1"/>
    <col min="5" max="5" width="13.81640625" customWidth="1"/>
    <col min="6" max="6" width="17.81640625" customWidth="1"/>
    <col min="7" max="8" width="13.81640625" customWidth="1"/>
    <col min="9" max="9" width="11" customWidth="1"/>
    <col min="10" max="10" width="12.6328125" customWidth="1"/>
  </cols>
  <sheetData>
    <row r="2" spans="1:10" ht="15" thickBot="1" x14ac:dyDescent="0.4"/>
    <row r="3" spans="1:10" s="1" customFormat="1" ht="26.4" customHeight="1" x14ac:dyDescent="0.25">
      <c r="A3" s="137" t="s">
        <v>0</v>
      </c>
      <c r="B3" s="133" t="s">
        <v>34</v>
      </c>
      <c r="C3" s="133" t="s">
        <v>26</v>
      </c>
      <c r="D3" s="133"/>
      <c r="E3" s="133" t="s">
        <v>31</v>
      </c>
      <c r="F3" s="133" t="s">
        <v>30</v>
      </c>
      <c r="G3" s="133" t="s">
        <v>29</v>
      </c>
      <c r="H3" s="135" t="s">
        <v>28</v>
      </c>
    </row>
    <row r="4" spans="1:10" s="1" customFormat="1" ht="31.25" customHeight="1" x14ac:dyDescent="0.25">
      <c r="A4" s="138"/>
      <c r="B4" s="134"/>
      <c r="C4" s="21" t="s">
        <v>32</v>
      </c>
      <c r="D4" s="21" t="s">
        <v>27</v>
      </c>
      <c r="E4" s="134"/>
      <c r="F4" s="134"/>
      <c r="G4" s="134"/>
      <c r="H4" s="136"/>
    </row>
    <row r="5" spans="1:10" s="1" customFormat="1" ht="10.5" x14ac:dyDescent="0.25">
      <c r="A5" s="5" t="s">
        <v>1</v>
      </c>
      <c r="B5" s="11">
        <v>8256233.8989299983</v>
      </c>
      <c r="C5" s="4">
        <v>5557041.8232100019</v>
      </c>
      <c r="D5" s="2">
        <f>C5/C30</f>
        <v>4.0283311728791925E-2</v>
      </c>
      <c r="E5" s="9">
        <v>704709.6913399999</v>
      </c>
      <c r="F5" s="9">
        <v>992288.66256999993</v>
      </c>
      <c r="G5" s="9">
        <v>768126.90888999973</v>
      </c>
      <c r="H5" s="17">
        <v>234066.81291999997</v>
      </c>
      <c r="I5" s="20"/>
      <c r="J5" s="20"/>
    </row>
    <row r="6" spans="1:10" s="1" customFormat="1" ht="10.5" x14ac:dyDescent="0.25">
      <c r="A6" s="5" t="s">
        <v>2</v>
      </c>
      <c r="B6" s="11">
        <v>6063875.7478110008</v>
      </c>
      <c r="C6" s="4">
        <v>4290042.1122800009</v>
      </c>
      <c r="D6" s="2">
        <f>C6/C30</f>
        <v>3.1098758878656985E-2</v>
      </c>
      <c r="E6" s="9">
        <v>481317.5374400001</v>
      </c>
      <c r="F6" s="9">
        <v>476715.88035999984</v>
      </c>
      <c r="G6" s="9">
        <v>489878.7356400002</v>
      </c>
      <c r="H6" s="17">
        <v>325921.48209100001</v>
      </c>
      <c r="I6" s="20"/>
      <c r="J6" s="20"/>
    </row>
    <row r="7" spans="1:10" s="1" customFormat="1" ht="10.5" x14ac:dyDescent="0.25">
      <c r="A7" s="5" t="s">
        <v>3</v>
      </c>
      <c r="B7" s="11">
        <v>19045360.282899998</v>
      </c>
      <c r="C7" s="4">
        <v>12425862.6426</v>
      </c>
      <c r="D7" s="2">
        <f>C7/C30</f>
        <v>9.0075783889253247E-2</v>
      </c>
      <c r="E7" s="9">
        <v>993495.91153000016</v>
      </c>
      <c r="F7" s="9">
        <v>3188173.8654999994</v>
      </c>
      <c r="G7" s="9">
        <v>1830673.3145300003</v>
      </c>
      <c r="H7" s="17">
        <v>607154.54873999953</v>
      </c>
      <c r="I7" s="20"/>
      <c r="J7" s="20"/>
    </row>
    <row r="8" spans="1:10" s="1" customFormat="1" ht="10.5" x14ac:dyDescent="0.25">
      <c r="A8" s="5" t="s">
        <v>4</v>
      </c>
      <c r="B8" s="11">
        <v>6594256.4957950003</v>
      </c>
      <c r="C8" s="4">
        <v>5039791.7398100002</v>
      </c>
      <c r="D8" s="2">
        <f>C8/C30</f>
        <v>3.6533736502577456E-2</v>
      </c>
      <c r="E8" s="9">
        <v>162526.78514000002</v>
      </c>
      <c r="F8" s="9">
        <v>801308.63910000003</v>
      </c>
      <c r="G8" s="9">
        <v>422952.32406000007</v>
      </c>
      <c r="H8" s="17">
        <v>167677.0076849999</v>
      </c>
      <c r="I8" s="20"/>
      <c r="J8" s="20"/>
    </row>
    <row r="9" spans="1:10" s="1" customFormat="1" ht="10.5" x14ac:dyDescent="0.25">
      <c r="A9" s="5" t="s">
        <v>5</v>
      </c>
      <c r="B9" s="11">
        <v>6426089.3107901011</v>
      </c>
      <c r="C9" s="4">
        <v>4675576.1877200007</v>
      </c>
      <c r="D9" s="2">
        <f>C9/C30</f>
        <v>3.3893517283777271E-2</v>
      </c>
      <c r="E9" s="9">
        <v>317565.10720999999</v>
      </c>
      <c r="F9" s="9">
        <v>713364.78218999959</v>
      </c>
      <c r="G9" s="9">
        <v>386104.42056000006</v>
      </c>
      <c r="H9" s="17">
        <v>333478.81311009999</v>
      </c>
      <c r="I9" s="20"/>
      <c r="J9" s="20"/>
    </row>
    <row r="10" spans="1:10" s="1" customFormat="1" ht="10.5" x14ac:dyDescent="0.25">
      <c r="A10" s="5" t="s">
        <v>6</v>
      </c>
      <c r="B10" s="11">
        <v>5581014.8111770004</v>
      </c>
      <c r="C10" s="4">
        <v>3981264.1954899998</v>
      </c>
      <c r="D10" s="2">
        <f>C10/C30</f>
        <v>2.886041022612993E-2</v>
      </c>
      <c r="E10" s="9">
        <v>380281.90632000001</v>
      </c>
      <c r="F10" s="9">
        <v>572245.35246999981</v>
      </c>
      <c r="G10" s="9">
        <v>480009.40105999989</v>
      </c>
      <c r="H10" s="17">
        <v>167213.95583700002</v>
      </c>
      <c r="I10" s="20"/>
      <c r="J10" s="20"/>
    </row>
    <row r="11" spans="1:10" s="1" customFormat="1" ht="10.5" x14ac:dyDescent="0.25">
      <c r="A11" s="5" t="s">
        <v>7</v>
      </c>
      <c r="B11" s="11">
        <v>8046838.0077270009</v>
      </c>
      <c r="C11" s="4">
        <v>5232128.25887</v>
      </c>
      <c r="D11" s="2">
        <f>C11/C30</f>
        <v>3.7927994850924587E-2</v>
      </c>
      <c r="E11" s="9">
        <v>643880.64557000005</v>
      </c>
      <c r="F11" s="9">
        <v>1046813.59172</v>
      </c>
      <c r="G11" s="9">
        <v>889312.90600000019</v>
      </c>
      <c r="H11" s="17">
        <v>234702.60556699999</v>
      </c>
      <c r="I11" s="20"/>
      <c r="J11" s="20"/>
    </row>
    <row r="12" spans="1:10" s="1" customFormat="1" ht="10.5" x14ac:dyDescent="0.25">
      <c r="A12" s="5" t="s">
        <v>8</v>
      </c>
      <c r="B12" s="11">
        <v>7540795.2574521024</v>
      </c>
      <c r="C12" s="4">
        <v>5423803.4456330007</v>
      </c>
      <c r="D12" s="2">
        <f>C12/C30</f>
        <v>3.9317459163897527E-2</v>
      </c>
      <c r="E12" s="9">
        <v>529238.35996809998</v>
      </c>
      <c r="F12" s="9">
        <v>827177.19886000012</v>
      </c>
      <c r="G12" s="9">
        <v>533191.81180000002</v>
      </c>
      <c r="H12" s="17">
        <v>227384.44119099999</v>
      </c>
      <c r="I12" s="20"/>
      <c r="J12" s="20"/>
    </row>
    <row r="13" spans="1:10" s="1" customFormat="1" ht="10.5" x14ac:dyDescent="0.25">
      <c r="A13" s="5" t="s">
        <v>9</v>
      </c>
      <c r="B13" s="11">
        <v>7010167.5640210118</v>
      </c>
      <c r="C13" s="4">
        <v>4371084.6627799999</v>
      </c>
      <c r="D13" s="2">
        <f>C13/C30</f>
        <v>3.1686240929170328E-2</v>
      </c>
      <c r="E13" s="9">
        <v>457534.70992999995</v>
      </c>
      <c r="F13" s="9">
        <v>1325113.3307300003</v>
      </c>
      <c r="G13" s="9">
        <v>599582.10623000015</v>
      </c>
      <c r="H13" s="17">
        <v>256852.75435101002</v>
      </c>
      <c r="I13" s="20"/>
      <c r="J13" s="20"/>
    </row>
    <row r="14" spans="1:10" s="1" customFormat="1" ht="10.5" x14ac:dyDescent="0.25">
      <c r="A14" s="5" t="s">
        <v>10</v>
      </c>
      <c r="B14" s="11">
        <v>5140417.5897119995</v>
      </c>
      <c r="C14" s="4">
        <v>3477463.940961</v>
      </c>
      <c r="D14" s="2">
        <f>C14/C30</f>
        <v>2.5208333573139539E-2</v>
      </c>
      <c r="E14" s="9">
        <v>304719.85616100003</v>
      </c>
      <c r="F14" s="9">
        <v>669182.12736000004</v>
      </c>
      <c r="G14" s="9">
        <v>462905.71367000014</v>
      </c>
      <c r="H14" s="17">
        <v>226145.95155999999</v>
      </c>
      <c r="I14" s="20"/>
      <c r="J14" s="20"/>
    </row>
    <row r="15" spans="1:10" s="1" customFormat="1" ht="10.5" x14ac:dyDescent="0.25">
      <c r="A15" s="5" t="s">
        <v>11</v>
      </c>
      <c r="B15" s="11">
        <v>1916959.5452909996</v>
      </c>
      <c r="C15" s="4">
        <v>1601454.7736599997</v>
      </c>
      <c r="D15" s="2">
        <f>C15/C30</f>
        <v>1.1609036591638004E-2</v>
      </c>
      <c r="E15" s="9">
        <v>45738.546290999991</v>
      </c>
      <c r="F15" s="9">
        <v>197140.25032000005</v>
      </c>
      <c r="G15" s="9">
        <v>53251.215410000004</v>
      </c>
      <c r="H15" s="17">
        <v>19374.759609999994</v>
      </c>
      <c r="I15" s="20"/>
      <c r="J15" s="20"/>
    </row>
    <row r="16" spans="1:10" s="1" customFormat="1" ht="10.5" x14ac:dyDescent="0.25">
      <c r="A16" s="5" t="s">
        <v>12</v>
      </c>
      <c r="B16" s="11">
        <v>16139402.663050003</v>
      </c>
      <c r="C16" s="4">
        <v>10241244.516679995</v>
      </c>
      <c r="D16" s="2">
        <f>C16/C30</f>
        <v>7.423936304260037E-2</v>
      </c>
      <c r="E16" s="9">
        <v>900386.95341999992</v>
      </c>
      <c r="F16" s="9">
        <v>2211739.8924499997</v>
      </c>
      <c r="G16" s="9">
        <v>2233861.8711699992</v>
      </c>
      <c r="H16" s="17">
        <v>552169.42933000019</v>
      </c>
      <c r="I16" s="20"/>
      <c r="J16" s="20"/>
    </row>
    <row r="17" spans="1:10" s="1" customFormat="1" ht="10.5" x14ac:dyDescent="0.25">
      <c r="A17" s="5" t="s">
        <v>13</v>
      </c>
      <c r="B17" s="11">
        <v>21230824.661678337</v>
      </c>
      <c r="C17" s="4">
        <v>12158984.10097</v>
      </c>
      <c r="D17" s="2">
        <f>C17/C30</f>
        <v>8.8141166186484807E-2</v>
      </c>
      <c r="E17" s="9">
        <v>1361893.1971300002</v>
      </c>
      <c r="F17" s="9">
        <v>5794294.8318199981</v>
      </c>
      <c r="G17" s="9">
        <v>934009.60106000025</v>
      </c>
      <c r="H17" s="17">
        <v>981642.93069833377</v>
      </c>
      <c r="I17" s="20"/>
      <c r="J17" s="20"/>
    </row>
    <row r="18" spans="1:10" s="1" customFormat="1" ht="10.5" x14ac:dyDescent="0.25">
      <c r="A18" s="5" t="s">
        <v>14</v>
      </c>
      <c r="B18" s="11">
        <v>5454220.7986399978</v>
      </c>
      <c r="C18" s="4">
        <v>3603206.6508799992</v>
      </c>
      <c r="D18" s="2">
        <f>C18/C30</f>
        <v>2.6119849617545359E-2</v>
      </c>
      <c r="E18" s="9">
        <v>445441.78052000003</v>
      </c>
      <c r="F18" s="9">
        <v>633467.01573999994</v>
      </c>
      <c r="G18" s="9">
        <v>610731.63262000005</v>
      </c>
      <c r="H18" s="17">
        <v>161373.71888</v>
      </c>
      <c r="I18" s="20"/>
      <c r="J18" s="20"/>
    </row>
    <row r="19" spans="1:10" s="1" customFormat="1" ht="10.5" x14ac:dyDescent="0.25">
      <c r="A19" s="5" t="s">
        <v>15</v>
      </c>
      <c r="B19" s="11">
        <v>11255247.66035</v>
      </c>
      <c r="C19" s="4">
        <v>7455116.0352000035</v>
      </c>
      <c r="D19" s="2">
        <f>C19/C30</f>
        <v>5.404255947219061E-2</v>
      </c>
      <c r="E19" s="9">
        <v>543866.6508200001</v>
      </c>
      <c r="F19" s="9">
        <v>1977105.9755199999</v>
      </c>
      <c r="G19" s="9">
        <v>916045.53410999989</v>
      </c>
      <c r="H19" s="17">
        <v>363113.46469999989</v>
      </c>
      <c r="I19" s="20"/>
      <c r="J19" s="20"/>
    </row>
    <row r="20" spans="1:10" s="1" customFormat="1" ht="10.5" x14ac:dyDescent="0.25">
      <c r="A20" s="5" t="s">
        <v>16</v>
      </c>
      <c r="B20" s="11">
        <v>9086873.3123200014</v>
      </c>
      <c r="C20" s="4">
        <v>5151098.2237900011</v>
      </c>
      <c r="D20" s="2">
        <f>C20/C30</f>
        <v>3.7340603525401507E-2</v>
      </c>
      <c r="E20" s="9">
        <v>592369.68068999983</v>
      </c>
      <c r="F20" s="9">
        <v>2385558.9237099998</v>
      </c>
      <c r="G20" s="9">
        <v>682528.92774000019</v>
      </c>
      <c r="H20" s="17">
        <v>275317.55639000004</v>
      </c>
      <c r="I20" s="20"/>
      <c r="J20" s="20"/>
    </row>
    <row r="21" spans="1:10" s="1" customFormat="1" ht="10.5" x14ac:dyDescent="0.25">
      <c r="A21" s="5" t="s">
        <v>17</v>
      </c>
      <c r="B21" s="11">
        <v>6633054.0173300002</v>
      </c>
      <c r="C21" s="4">
        <v>4515263.2834000001</v>
      </c>
      <c r="D21" s="2">
        <f>C21/C30</f>
        <v>3.2731399937116705E-2</v>
      </c>
      <c r="E21" s="9">
        <v>586046.21415000013</v>
      </c>
      <c r="F21" s="9">
        <v>939929.83089999983</v>
      </c>
      <c r="G21" s="9">
        <v>347339.62328</v>
      </c>
      <c r="H21" s="17">
        <v>244475.06560000003</v>
      </c>
      <c r="I21" s="20"/>
      <c r="J21" s="20"/>
    </row>
    <row r="22" spans="1:10" s="1" customFormat="1" ht="10.5" x14ac:dyDescent="0.25">
      <c r="A22" s="5" t="s">
        <v>18</v>
      </c>
      <c r="B22" s="11">
        <v>6364291.3723749993</v>
      </c>
      <c r="C22" s="4">
        <v>4559191.7836900009</v>
      </c>
      <c r="D22" s="2">
        <f>C22/C30</f>
        <v>3.3049840130165001E-2</v>
      </c>
      <c r="E22" s="9">
        <v>284820.82255000004</v>
      </c>
      <c r="F22" s="9">
        <v>704034.80689000024</v>
      </c>
      <c r="G22" s="9">
        <v>595312.79537000007</v>
      </c>
      <c r="H22" s="17">
        <v>220931.163875</v>
      </c>
      <c r="I22" s="20"/>
      <c r="J22" s="20"/>
    </row>
    <row r="23" spans="1:10" s="1" customFormat="1" ht="10.5" x14ac:dyDescent="0.25">
      <c r="A23" s="5" t="s">
        <v>19</v>
      </c>
      <c r="B23" s="11">
        <v>5602323.6684900988</v>
      </c>
      <c r="C23" s="4">
        <v>4058461.7012</v>
      </c>
      <c r="D23" s="2">
        <f>C23/C30</f>
        <v>2.9420019328622662E-2</v>
      </c>
      <c r="E23" s="9">
        <v>402727.74026999995</v>
      </c>
      <c r="F23" s="9">
        <v>539039.65127000003</v>
      </c>
      <c r="G23" s="9">
        <v>416739.22820000025</v>
      </c>
      <c r="H23" s="17">
        <v>185355.34755010004</v>
      </c>
      <c r="I23" s="20"/>
      <c r="J23" s="20"/>
    </row>
    <row r="24" spans="1:10" s="1" customFormat="1" ht="10.5" x14ac:dyDescent="0.25">
      <c r="A24" s="5" t="s">
        <v>20</v>
      </c>
      <c r="B24" s="11">
        <v>13030385.609623987</v>
      </c>
      <c r="C24" s="4">
        <v>9690366.8078299966</v>
      </c>
      <c r="D24" s="2">
        <f>C24/C30</f>
        <v>7.0246019249980057E-2</v>
      </c>
      <c r="E24" s="9">
        <v>503890.89916000015</v>
      </c>
      <c r="F24" s="9">
        <v>1160328.2628810001</v>
      </c>
      <c r="G24" s="9">
        <v>1364441.6357299997</v>
      </c>
      <c r="H24" s="17">
        <v>311358.00402300002</v>
      </c>
      <c r="I24" s="20"/>
      <c r="J24" s="20"/>
    </row>
    <row r="25" spans="1:10" s="1" customFormat="1" ht="10.5" x14ac:dyDescent="0.25">
      <c r="A25" s="5" t="s">
        <v>21</v>
      </c>
      <c r="B25" s="11">
        <v>3788046.6421851763</v>
      </c>
      <c r="C25" s="4">
        <v>3108738.6996451761</v>
      </c>
      <c r="D25" s="2">
        <f>C25/C30</f>
        <v>2.2535423361062113E-2</v>
      </c>
      <c r="E25" s="9">
        <v>134135.61518999998</v>
      </c>
      <c r="F25" s="9">
        <v>116946.93618999999</v>
      </c>
      <c r="G25" s="9">
        <v>347553.39612000011</v>
      </c>
      <c r="H25" s="17">
        <v>80671.995039999994</v>
      </c>
      <c r="I25" s="20"/>
      <c r="J25" s="20"/>
    </row>
    <row r="26" spans="1:10" s="1" customFormat="1" ht="10.5" x14ac:dyDescent="0.25">
      <c r="A26" s="5" t="s">
        <v>22</v>
      </c>
      <c r="B26" s="11">
        <v>6932049.81996</v>
      </c>
      <c r="C26" s="4">
        <v>5113415.4360500006</v>
      </c>
      <c r="D26" s="2">
        <f>C26/C30</f>
        <v>3.7067438857286146E-2</v>
      </c>
      <c r="E26" s="9">
        <v>407036.62946999987</v>
      </c>
      <c r="F26" s="9">
        <v>799108.32128999988</v>
      </c>
      <c r="G26" s="9">
        <v>330521.93754000013</v>
      </c>
      <c r="H26" s="17">
        <v>281967.49560999993</v>
      </c>
      <c r="I26" s="20"/>
      <c r="J26" s="20"/>
    </row>
    <row r="27" spans="1:10" s="1" customFormat="1" ht="10.5" x14ac:dyDescent="0.25">
      <c r="A27" s="5" t="s">
        <v>23</v>
      </c>
      <c r="B27" s="11">
        <v>7523665.4354850026</v>
      </c>
      <c r="C27" s="4">
        <v>4652115.1294299997</v>
      </c>
      <c r="D27" s="2">
        <f>C27/C30</f>
        <v>3.3723446740014915E-2</v>
      </c>
      <c r="E27" s="9">
        <v>612505.23817999987</v>
      </c>
      <c r="F27" s="9">
        <v>1263879.42625</v>
      </c>
      <c r="G27" s="9">
        <v>649464.72837999987</v>
      </c>
      <c r="H27" s="17">
        <v>345700.913245</v>
      </c>
      <c r="I27" s="20"/>
      <c r="J27" s="20"/>
    </row>
    <row r="28" spans="1:10" s="1" customFormat="1" ht="10.5" x14ac:dyDescent="0.25">
      <c r="A28" s="5" t="s">
        <v>24</v>
      </c>
      <c r="B28" s="11">
        <v>4931106.4733600998</v>
      </c>
      <c r="C28" s="4">
        <v>3612152.8179700011</v>
      </c>
      <c r="D28" s="2">
        <f>C28/C30</f>
        <v>2.6184700890781995E-2</v>
      </c>
      <c r="E28" s="9">
        <v>326709.58987999998</v>
      </c>
      <c r="F28" s="9">
        <v>441951.38288009993</v>
      </c>
      <c r="G28" s="9">
        <v>394190.36991000007</v>
      </c>
      <c r="H28" s="17">
        <v>156102.31271999996</v>
      </c>
      <c r="I28" s="20"/>
      <c r="J28" s="20"/>
    </row>
    <row r="29" spans="1:10" s="3" customFormat="1" ht="11" thickBot="1" x14ac:dyDescent="0.3">
      <c r="A29" s="6" t="s">
        <v>25</v>
      </c>
      <c r="B29" s="12">
        <v>5932291.415959998</v>
      </c>
      <c r="C29" s="7">
        <v>3954112.4998700004</v>
      </c>
      <c r="D29" s="8">
        <f>C29/C30</f>
        <v>2.8663586042792417E-2</v>
      </c>
      <c r="E29" s="10">
        <v>422639.14499000006</v>
      </c>
      <c r="F29" s="10">
        <v>617145.46336999978</v>
      </c>
      <c r="G29" s="10">
        <v>782803.35832</v>
      </c>
      <c r="H29" s="18">
        <v>155590.94941</v>
      </c>
      <c r="I29" s="20"/>
      <c r="J29" s="20"/>
    </row>
    <row r="30" spans="1:10" ht="15" thickBot="1" x14ac:dyDescent="0.4">
      <c r="A30" s="13" t="s">
        <v>33</v>
      </c>
      <c r="B30" s="14">
        <v>205525792.06241384</v>
      </c>
      <c r="C30" s="15">
        <v>137948981.46961898</v>
      </c>
      <c r="D30" s="22">
        <f>C30/C30</f>
        <v>1</v>
      </c>
      <c r="E30" s="23">
        <v>12545479.21332009</v>
      </c>
      <c r="F30" s="16">
        <v>30394054.402341116</v>
      </c>
      <c r="G30" s="23">
        <v>17521533.497399997</v>
      </c>
      <c r="H30" s="19">
        <v>7115743.47973355</v>
      </c>
      <c r="I30" s="20"/>
      <c r="J30" s="20"/>
    </row>
    <row r="32" spans="1:10" x14ac:dyDescent="0.35">
      <c r="D32" s="24"/>
    </row>
  </sheetData>
  <mergeCells count="7">
    <mergeCell ref="H3:H4"/>
    <mergeCell ref="G3:G4"/>
    <mergeCell ref="A3:A4"/>
    <mergeCell ref="B3:B4"/>
    <mergeCell ref="C3:D3"/>
    <mergeCell ref="E3:E4"/>
    <mergeCell ref="F3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678EF-D733-4905-AB71-CB44D9FB9DDE}">
  <sheetPr>
    <tabColor rgb="FFFFFF00"/>
  </sheetPr>
  <dimension ref="A1:J36"/>
  <sheetViews>
    <sheetView topLeftCell="A8" workbookViewId="0">
      <selection activeCell="A4" sqref="A4:H31"/>
    </sheetView>
  </sheetViews>
  <sheetFormatPr defaultRowHeight="14.5" x14ac:dyDescent="0.35"/>
  <cols>
    <col min="1" max="1" width="23.90625" customWidth="1"/>
    <col min="2" max="2" width="12.36328125" customWidth="1"/>
    <col min="3" max="3" width="13.81640625" customWidth="1"/>
    <col min="4" max="4" width="15.90625" customWidth="1"/>
    <col min="5" max="5" width="13.81640625" customWidth="1"/>
    <col min="6" max="6" width="17.81640625" customWidth="1"/>
    <col min="7" max="8" width="13.81640625" customWidth="1"/>
    <col min="9" max="9" width="11" customWidth="1"/>
    <col min="10" max="10" width="12.6328125" customWidth="1"/>
  </cols>
  <sheetData>
    <row r="1" spans="1:10" x14ac:dyDescent="0.35">
      <c r="A1" s="140" t="s">
        <v>36</v>
      </c>
      <c r="B1" s="140"/>
      <c r="C1" s="140"/>
      <c r="D1" s="140"/>
      <c r="E1" s="140"/>
      <c r="F1" s="140"/>
      <c r="G1" s="140"/>
      <c r="H1" s="140"/>
    </row>
    <row r="2" spans="1:10" x14ac:dyDescent="0.35">
      <c r="A2" s="140"/>
      <c r="B2" s="140"/>
      <c r="C2" s="140"/>
      <c r="D2" s="140"/>
      <c r="E2" s="140"/>
      <c r="F2" s="140"/>
      <c r="G2" s="140"/>
      <c r="H2" s="140"/>
    </row>
    <row r="3" spans="1:10" ht="15" thickBot="1" x14ac:dyDescent="0.4"/>
    <row r="4" spans="1:10" s="1" customFormat="1" ht="26.4" customHeight="1" x14ac:dyDescent="0.25">
      <c r="A4" s="137" t="s">
        <v>0</v>
      </c>
      <c r="B4" s="133" t="s">
        <v>169</v>
      </c>
      <c r="C4" s="133" t="s">
        <v>26</v>
      </c>
      <c r="D4" s="133"/>
      <c r="E4" s="133" t="s">
        <v>171</v>
      </c>
      <c r="F4" s="133" t="s">
        <v>172</v>
      </c>
      <c r="G4" s="133" t="s">
        <v>176</v>
      </c>
      <c r="H4" s="135" t="s">
        <v>173</v>
      </c>
    </row>
    <row r="5" spans="1:10" s="1" customFormat="1" ht="31.25" customHeight="1" thickBot="1" x14ac:dyDescent="0.3">
      <c r="A5" s="141"/>
      <c r="B5" s="142"/>
      <c r="C5" s="73" t="s">
        <v>170</v>
      </c>
      <c r="D5" s="74" t="s">
        <v>27</v>
      </c>
      <c r="E5" s="142"/>
      <c r="F5" s="142"/>
      <c r="G5" s="142"/>
      <c r="H5" s="139"/>
    </row>
    <row r="6" spans="1:10" s="1" customFormat="1" ht="10.5" x14ac:dyDescent="0.25">
      <c r="A6" s="68" t="s">
        <v>1</v>
      </c>
      <c r="B6" s="69">
        <v>8256233.8989299983</v>
      </c>
      <c r="C6" s="71">
        <v>5557041.8232100019</v>
      </c>
      <c r="D6" s="70">
        <f>C6/B6</f>
        <v>0.67307223744353828</v>
      </c>
      <c r="E6" s="71">
        <v>704709.6913399999</v>
      </c>
      <c r="F6" s="71">
        <v>992288.66256999993</v>
      </c>
      <c r="G6" s="71">
        <v>768126.90888999973</v>
      </c>
      <c r="H6" s="72">
        <v>234066.81291999997</v>
      </c>
      <c r="I6" s="20"/>
      <c r="J6" s="20"/>
    </row>
    <row r="7" spans="1:10" s="1" customFormat="1" ht="10.5" x14ac:dyDescent="0.25">
      <c r="A7" s="5" t="s">
        <v>2</v>
      </c>
      <c r="B7" s="11">
        <v>6063875.7478110008</v>
      </c>
      <c r="C7" s="9">
        <v>4290042.1122800009</v>
      </c>
      <c r="D7" s="66">
        <f t="shared" ref="D7:D31" si="0">C7/B7</f>
        <v>0.70747526675965677</v>
      </c>
      <c r="E7" s="9">
        <v>481317.5374400001</v>
      </c>
      <c r="F7" s="9">
        <v>476715.88035999984</v>
      </c>
      <c r="G7" s="9">
        <v>489878.7356400002</v>
      </c>
      <c r="H7" s="17">
        <v>325921.48209100001</v>
      </c>
      <c r="I7" s="20"/>
      <c r="J7" s="20"/>
    </row>
    <row r="8" spans="1:10" s="1" customFormat="1" ht="10.5" x14ac:dyDescent="0.25">
      <c r="A8" s="5" t="s">
        <v>3</v>
      </c>
      <c r="B8" s="11">
        <v>19045360.282899998</v>
      </c>
      <c r="C8" s="9">
        <v>12425862.6426</v>
      </c>
      <c r="D8" s="66">
        <f t="shared" si="0"/>
        <v>0.65243515785609174</v>
      </c>
      <c r="E8" s="9">
        <v>993495.91153000016</v>
      </c>
      <c r="F8" s="9">
        <v>3188173.8654999994</v>
      </c>
      <c r="G8" s="9">
        <v>1830673.3145300003</v>
      </c>
      <c r="H8" s="17">
        <v>607154.54873999953</v>
      </c>
      <c r="I8" s="20"/>
      <c r="J8" s="20"/>
    </row>
    <row r="9" spans="1:10" s="1" customFormat="1" ht="10.5" x14ac:dyDescent="0.25">
      <c r="A9" s="5" t="s">
        <v>4</v>
      </c>
      <c r="B9" s="11">
        <v>6594256.4957950003</v>
      </c>
      <c r="C9" s="9">
        <v>5039791.7398100002</v>
      </c>
      <c r="D9" s="66">
        <f t="shared" si="0"/>
        <v>0.76426989805806833</v>
      </c>
      <c r="E9" s="9">
        <v>162526.78514000002</v>
      </c>
      <c r="F9" s="9">
        <v>801308.63910000003</v>
      </c>
      <c r="G9" s="9">
        <v>422952.32406000007</v>
      </c>
      <c r="H9" s="17">
        <v>167677.0076849999</v>
      </c>
      <c r="I9" s="20"/>
      <c r="J9" s="20"/>
    </row>
    <row r="10" spans="1:10" s="1" customFormat="1" ht="10.5" x14ac:dyDescent="0.25">
      <c r="A10" s="5" t="s">
        <v>5</v>
      </c>
      <c r="B10" s="11">
        <v>6426089.3107901011</v>
      </c>
      <c r="C10" s="9">
        <v>4675576.1877200007</v>
      </c>
      <c r="D10" s="66">
        <f t="shared" si="0"/>
        <v>0.7275927802418185</v>
      </c>
      <c r="E10" s="9">
        <v>317565.10720999999</v>
      </c>
      <c r="F10" s="9">
        <v>713364.78218999959</v>
      </c>
      <c r="G10" s="9">
        <v>386104.42056000006</v>
      </c>
      <c r="H10" s="17">
        <v>333478.81311009999</v>
      </c>
      <c r="I10" s="20"/>
      <c r="J10" s="20"/>
    </row>
    <row r="11" spans="1:10" s="1" customFormat="1" ht="10.5" x14ac:dyDescent="0.25">
      <c r="A11" s="5" t="s">
        <v>6</v>
      </c>
      <c r="B11" s="11">
        <v>5581014.8111770004</v>
      </c>
      <c r="C11" s="9">
        <v>3981264.1954899998</v>
      </c>
      <c r="D11" s="66">
        <f t="shared" si="0"/>
        <v>0.71335847156628074</v>
      </c>
      <c r="E11" s="9">
        <v>380281.90632000001</v>
      </c>
      <c r="F11" s="9">
        <v>572245.35246999981</v>
      </c>
      <c r="G11" s="9">
        <v>480009.40105999989</v>
      </c>
      <c r="H11" s="17">
        <v>167213.95583700002</v>
      </c>
      <c r="I11" s="20"/>
      <c r="J11" s="20"/>
    </row>
    <row r="12" spans="1:10" s="1" customFormat="1" ht="10.5" x14ac:dyDescent="0.25">
      <c r="A12" s="5" t="s">
        <v>7</v>
      </c>
      <c r="B12" s="11">
        <v>8046838.0077270009</v>
      </c>
      <c r="C12" s="9">
        <v>5232128.25887</v>
      </c>
      <c r="D12" s="66">
        <f t="shared" si="0"/>
        <v>0.65020921930400899</v>
      </c>
      <c r="E12" s="9">
        <v>643880.64557000005</v>
      </c>
      <c r="F12" s="9">
        <v>1046813.59172</v>
      </c>
      <c r="G12" s="9">
        <v>889312.90600000019</v>
      </c>
      <c r="H12" s="17">
        <v>234702.60556699999</v>
      </c>
      <c r="I12" s="20"/>
      <c r="J12" s="20"/>
    </row>
    <row r="13" spans="1:10" s="1" customFormat="1" ht="10.5" x14ac:dyDescent="0.25">
      <c r="A13" s="5" t="s">
        <v>8</v>
      </c>
      <c r="B13" s="11">
        <v>7540795.2574521024</v>
      </c>
      <c r="C13" s="9">
        <v>5423803.4456330007</v>
      </c>
      <c r="D13" s="66">
        <f t="shared" si="0"/>
        <v>0.71926146519798306</v>
      </c>
      <c r="E13" s="9">
        <v>529238.35996809998</v>
      </c>
      <c r="F13" s="9">
        <v>827177.19886000012</v>
      </c>
      <c r="G13" s="9">
        <v>533191.81180000002</v>
      </c>
      <c r="H13" s="17">
        <v>227384.44119099999</v>
      </c>
      <c r="I13" s="20"/>
      <c r="J13" s="20"/>
    </row>
    <row r="14" spans="1:10" s="1" customFormat="1" ht="10.5" x14ac:dyDescent="0.25">
      <c r="A14" s="5" t="s">
        <v>9</v>
      </c>
      <c r="B14" s="11">
        <v>7010167.5640210118</v>
      </c>
      <c r="C14" s="9">
        <v>4371084.6627799999</v>
      </c>
      <c r="D14" s="66">
        <f t="shared" si="0"/>
        <v>0.62353497585623452</v>
      </c>
      <c r="E14" s="9">
        <v>457534.70992999995</v>
      </c>
      <c r="F14" s="9">
        <v>1325113.3307300003</v>
      </c>
      <c r="G14" s="9">
        <v>599582.10623000015</v>
      </c>
      <c r="H14" s="17">
        <v>256852.75435101002</v>
      </c>
      <c r="I14" s="20"/>
      <c r="J14" s="20"/>
    </row>
    <row r="15" spans="1:10" s="1" customFormat="1" ht="10.5" x14ac:dyDescent="0.25">
      <c r="A15" s="5" t="s">
        <v>10</v>
      </c>
      <c r="B15" s="11">
        <v>5140417.5897119995</v>
      </c>
      <c r="C15" s="9">
        <v>3477463.940961</v>
      </c>
      <c r="D15" s="66">
        <f t="shared" si="0"/>
        <v>0.67649444432700856</v>
      </c>
      <c r="E15" s="9">
        <v>304719.85616100003</v>
      </c>
      <c r="F15" s="9">
        <v>669182.12736000004</v>
      </c>
      <c r="G15" s="9">
        <v>462905.71367000014</v>
      </c>
      <c r="H15" s="17">
        <v>226145.95155999999</v>
      </c>
      <c r="I15" s="20"/>
      <c r="J15" s="20"/>
    </row>
    <row r="16" spans="1:10" s="1" customFormat="1" ht="10.5" x14ac:dyDescent="0.25">
      <c r="A16" s="5" t="s">
        <v>11</v>
      </c>
      <c r="B16" s="11">
        <v>1916959.5452909996</v>
      </c>
      <c r="C16" s="9">
        <v>1601454.7736599997</v>
      </c>
      <c r="D16" s="66">
        <f t="shared" si="0"/>
        <v>0.83541396457424699</v>
      </c>
      <c r="E16" s="9">
        <v>45738.546290999991</v>
      </c>
      <c r="F16" s="9">
        <v>197140.25032000005</v>
      </c>
      <c r="G16" s="9">
        <v>53251.215410000004</v>
      </c>
      <c r="H16" s="17">
        <v>19374.759609999994</v>
      </c>
      <c r="I16" s="20"/>
      <c r="J16" s="20"/>
    </row>
    <row r="17" spans="1:10" s="1" customFormat="1" ht="10.5" x14ac:dyDescent="0.25">
      <c r="A17" s="5" t="s">
        <v>12</v>
      </c>
      <c r="B17" s="11">
        <v>16139402.663050003</v>
      </c>
      <c r="C17" s="9">
        <v>10241244.516679995</v>
      </c>
      <c r="D17" s="66">
        <f t="shared" si="0"/>
        <v>0.63454916705973163</v>
      </c>
      <c r="E17" s="9">
        <v>900386.95341999992</v>
      </c>
      <c r="F17" s="9">
        <v>2211739.8924499997</v>
      </c>
      <c r="G17" s="9">
        <v>2233861.8711699992</v>
      </c>
      <c r="H17" s="17">
        <v>552169.42933000019</v>
      </c>
      <c r="I17" s="20"/>
      <c r="J17" s="20"/>
    </row>
    <row r="18" spans="1:10" s="1" customFormat="1" ht="10.5" x14ac:dyDescent="0.25">
      <c r="A18" s="5" t="s">
        <v>13</v>
      </c>
      <c r="B18" s="11">
        <v>21230824.661678337</v>
      </c>
      <c r="C18" s="9">
        <v>12158984.10097</v>
      </c>
      <c r="D18" s="66">
        <f t="shared" si="0"/>
        <v>0.57270427761183396</v>
      </c>
      <c r="E18" s="9">
        <v>1361893.1971300002</v>
      </c>
      <c r="F18" s="9">
        <v>5794294.8318199981</v>
      </c>
      <c r="G18" s="9">
        <v>934009.60106000025</v>
      </c>
      <c r="H18" s="17">
        <v>981642.93069833377</v>
      </c>
      <c r="I18" s="20"/>
      <c r="J18" s="20"/>
    </row>
    <row r="19" spans="1:10" s="1" customFormat="1" ht="10.5" x14ac:dyDescent="0.25">
      <c r="A19" s="5" t="s">
        <v>14</v>
      </c>
      <c r="B19" s="11">
        <v>5454220.7986399978</v>
      </c>
      <c r="C19" s="9">
        <v>3603206.6508799992</v>
      </c>
      <c r="D19" s="66">
        <f t="shared" si="0"/>
        <v>0.66062720669072539</v>
      </c>
      <c r="E19" s="9">
        <v>445441.78052000003</v>
      </c>
      <c r="F19" s="9">
        <v>633467.01573999994</v>
      </c>
      <c r="G19" s="9">
        <v>610731.63262000005</v>
      </c>
      <c r="H19" s="17">
        <v>161373.71888</v>
      </c>
      <c r="I19" s="20"/>
      <c r="J19" s="20"/>
    </row>
    <row r="20" spans="1:10" s="1" customFormat="1" ht="10.5" x14ac:dyDescent="0.25">
      <c r="A20" s="5" t="s">
        <v>15</v>
      </c>
      <c r="B20" s="11">
        <v>11255247.66035</v>
      </c>
      <c r="C20" s="9">
        <v>7455116.0352000035</v>
      </c>
      <c r="D20" s="66">
        <f t="shared" si="0"/>
        <v>0.66236801358560016</v>
      </c>
      <c r="E20" s="9">
        <v>543866.6508200001</v>
      </c>
      <c r="F20" s="9">
        <v>1977105.9755199999</v>
      </c>
      <c r="G20" s="9">
        <v>916045.53410999989</v>
      </c>
      <c r="H20" s="17">
        <v>363113.46469999989</v>
      </c>
      <c r="I20" s="20"/>
      <c r="J20" s="20"/>
    </row>
    <row r="21" spans="1:10" s="1" customFormat="1" ht="10.5" x14ac:dyDescent="0.25">
      <c r="A21" s="5" t="s">
        <v>16</v>
      </c>
      <c r="B21" s="11">
        <v>9086873.3123200014</v>
      </c>
      <c r="C21" s="9">
        <v>5151098.2237900011</v>
      </c>
      <c r="D21" s="66">
        <f t="shared" si="0"/>
        <v>0.56687245950773091</v>
      </c>
      <c r="E21" s="9">
        <v>592369.68068999983</v>
      </c>
      <c r="F21" s="9">
        <v>2385558.9237099998</v>
      </c>
      <c r="G21" s="9">
        <v>682528.92774000019</v>
      </c>
      <c r="H21" s="17">
        <v>275317.55639000004</v>
      </c>
      <c r="I21" s="20"/>
      <c r="J21" s="20"/>
    </row>
    <row r="22" spans="1:10" s="1" customFormat="1" ht="10.5" x14ac:dyDescent="0.25">
      <c r="A22" s="5" t="s">
        <v>17</v>
      </c>
      <c r="B22" s="11">
        <v>6633054.0173300002</v>
      </c>
      <c r="C22" s="9">
        <v>4515263.2834000001</v>
      </c>
      <c r="D22" s="66">
        <f t="shared" si="0"/>
        <v>0.68072162108179646</v>
      </c>
      <c r="E22" s="9">
        <v>586046.21415000013</v>
      </c>
      <c r="F22" s="9">
        <v>939929.83089999983</v>
      </c>
      <c r="G22" s="9">
        <v>347339.62328</v>
      </c>
      <c r="H22" s="17">
        <v>244475.06560000003</v>
      </c>
      <c r="I22" s="20"/>
      <c r="J22" s="20"/>
    </row>
    <row r="23" spans="1:10" s="1" customFormat="1" ht="10.5" x14ac:dyDescent="0.25">
      <c r="A23" s="5" t="s">
        <v>18</v>
      </c>
      <c r="B23" s="11">
        <v>6364291.3723749993</v>
      </c>
      <c r="C23" s="9">
        <v>4559191.7836900009</v>
      </c>
      <c r="D23" s="66">
        <f t="shared" si="0"/>
        <v>0.71637068715611318</v>
      </c>
      <c r="E23" s="9">
        <v>284820.82255000004</v>
      </c>
      <c r="F23" s="9">
        <v>704034.80689000024</v>
      </c>
      <c r="G23" s="9">
        <v>595312.79537000007</v>
      </c>
      <c r="H23" s="17">
        <v>220931.163875</v>
      </c>
      <c r="I23" s="20"/>
      <c r="J23" s="20"/>
    </row>
    <row r="24" spans="1:10" s="1" customFormat="1" ht="10.5" x14ac:dyDescent="0.25">
      <c r="A24" s="5" t="s">
        <v>19</v>
      </c>
      <c r="B24" s="11">
        <v>5602323.6684900988</v>
      </c>
      <c r="C24" s="9">
        <v>4058461.7012</v>
      </c>
      <c r="D24" s="66">
        <f t="shared" si="0"/>
        <v>0.72442471041552825</v>
      </c>
      <c r="E24" s="9">
        <v>402727.74026999995</v>
      </c>
      <c r="F24" s="9">
        <v>539039.65127000003</v>
      </c>
      <c r="G24" s="9">
        <v>416739.22820000025</v>
      </c>
      <c r="H24" s="17">
        <v>185355.34755010004</v>
      </c>
      <c r="I24" s="20"/>
      <c r="J24" s="20"/>
    </row>
    <row r="25" spans="1:10" s="1" customFormat="1" ht="10.5" x14ac:dyDescent="0.25">
      <c r="A25" s="5" t="s">
        <v>20</v>
      </c>
      <c r="B25" s="11">
        <v>13030385.609623987</v>
      </c>
      <c r="C25" s="9">
        <v>9690366.8078299966</v>
      </c>
      <c r="D25" s="66">
        <f t="shared" si="0"/>
        <v>0.7436746001340806</v>
      </c>
      <c r="E25" s="9">
        <v>503890.89916000015</v>
      </c>
      <c r="F25" s="9">
        <v>1160328.2628810001</v>
      </c>
      <c r="G25" s="9">
        <v>1364441.6357299997</v>
      </c>
      <c r="H25" s="17">
        <v>311358.00402300002</v>
      </c>
      <c r="I25" s="20"/>
      <c r="J25" s="20"/>
    </row>
    <row r="26" spans="1:10" s="1" customFormat="1" ht="10.5" x14ac:dyDescent="0.25">
      <c r="A26" s="5" t="s">
        <v>21</v>
      </c>
      <c r="B26" s="11">
        <v>3788046.6421851763</v>
      </c>
      <c r="C26" s="9">
        <v>3108738.6996451761</v>
      </c>
      <c r="D26" s="66">
        <f t="shared" si="0"/>
        <v>0.82067064988721106</v>
      </c>
      <c r="E26" s="9">
        <v>134135.61518999998</v>
      </c>
      <c r="F26" s="9">
        <v>116946.93618999999</v>
      </c>
      <c r="G26" s="9">
        <v>347553.39612000011</v>
      </c>
      <c r="H26" s="17">
        <v>80671.995039999994</v>
      </c>
      <c r="I26" s="20"/>
      <c r="J26" s="20"/>
    </row>
    <row r="27" spans="1:10" s="1" customFormat="1" ht="10.5" x14ac:dyDescent="0.25">
      <c r="A27" s="5" t="s">
        <v>22</v>
      </c>
      <c r="B27" s="11">
        <v>6932049.81996</v>
      </c>
      <c r="C27" s="9">
        <v>5113415.4360500006</v>
      </c>
      <c r="D27" s="66">
        <f t="shared" si="0"/>
        <v>0.73764839677385741</v>
      </c>
      <c r="E27" s="9">
        <v>407036.62946999987</v>
      </c>
      <c r="F27" s="9">
        <v>799108.32128999988</v>
      </c>
      <c r="G27" s="9">
        <v>330521.93754000013</v>
      </c>
      <c r="H27" s="17">
        <v>281967.49560999993</v>
      </c>
      <c r="I27" s="20"/>
      <c r="J27" s="20"/>
    </row>
    <row r="28" spans="1:10" s="1" customFormat="1" ht="10.5" x14ac:dyDescent="0.25">
      <c r="A28" s="5" t="s">
        <v>23</v>
      </c>
      <c r="B28" s="11">
        <v>7523665.4354850026</v>
      </c>
      <c r="C28" s="9">
        <v>4652115.1294299997</v>
      </c>
      <c r="D28" s="66">
        <f t="shared" si="0"/>
        <v>0.6183309411245913</v>
      </c>
      <c r="E28" s="9">
        <v>612505.23817999987</v>
      </c>
      <c r="F28" s="9">
        <v>1263879.42625</v>
      </c>
      <c r="G28" s="9">
        <v>649464.72837999987</v>
      </c>
      <c r="H28" s="17">
        <v>345700.913245</v>
      </c>
      <c r="I28" s="20"/>
      <c r="J28" s="20"/>
    </row>
    <row r="29" spans="1:10" s="1" customFormat="1" ht="10.5" x14ac:dyDescent="0.25">
      <c r="A29" s="5" t="s">
        <v>24</v>
      </c>
      <c r="B29" s="11">
        <v>4931106.4733600998</v>
      </c>
      <c r="C29" s="9">
        <v>3612152.8179700011</v>
      </c>
      <c r="D29" s="66">
        <f t="shared" si="0"/>
        <v>0.73252379308464777</v>
      </c>
      <c r="E29" s="9">
        <v>326709.58987999998</v>
      </c>
      <c r="F29" s="9">
        <v>441951.38288009993</v>
      </c>
      <c r="G29" s="9">
        <v>394190.36991000007</v>
      </c>
      <c r="H29" s="17">
        <v>156102.31271999996</v>
      </c>
      <c r="I29" s="20"/>
      <c r="J29" s="20"/>
    </row>
    <row r="30" spans="1:10" s="3" customFormat="1" ht="11" thickBot="1" x14ac:dyDescent="0.3">
      <c r="A30" s="6" t="s">
        <v>25</v>
      </c>
      <c r="B30" s="12">
        <v>5932291.415959998</v>
      </c>
      <c r="C30" s="10">
        <v>3954112.4998700004</v>
      </c>
      <c r="D30" s="67">
        <f t="shared" si="0"/>
        <v>0.66654050224707695</v>
      </c>
      <c r="E30" s="10">
        <v>422639.14499000006</v>
      </c>
      <c r="F30" s="10">
        <v>617145.46336999978</v>
      </c>
      <c r="G30" s="10">
        <v>782803.35832</v>
      </c>
      <c r="H30" s="18">
        <v>155590.94941</v>
      </c>
      <c r="I30" s="20"/>
      <c r="J30" s="20"/>
    </row>
    <row r="31" spans="1:10" s="83" customFormat="1" ht="15" thickBot="1" x14ac:dyDescent="0.4">
      <c r="A31" s="99" t="s">
        <v>33</v>
      </c>
      <c r="B31" s="100">
        <v>205525792.06241384</v>
      </c>
      <c r="C31" s="101">
        <v>137948981.46961898</v>
      </c>
      <c r="D31" s="102">
        <f t="shared" si="0"/>
        <v>0.67120033979835869</v>
      </c>
      <c r="E31" s="103">
        <v>12545479.21332009</v>
      </c>
      <c r="F31" s="101">
        <v>30394054.402341116</v>
      </c>
      <c r="G31" s="103">
        <v>17521533.497399997</v>
      </c>
      <c r="H31" s="104">
        <v>7115743.47973355</v>
      </c>
      <c r="I31" s="105"/>
      <c r="J31" s="105"/>
    </row>
    <row r="33" spans="3:4" x14ac:dyDescent="0.35">
      <c r="D33" s="24"/>
    </row>
    <row r="36" spans="3:4" x14ac:dyDescent="0.35">
      <c r="C36" s="78"/>
    </row>
  </sheetData>
  <mergeCells count="8">
    <mergeCell ref="H4:H5"/>
    <mergeCell ref="A1:H2"/>
    <mergeCell ref="A4:A5"/>
    <mergeCell ref="B4:B5"/>
    <mergeCell ref="C4:D4"/>
    <mergeCell ref="E4:E5"/>
    <mergeCell ref="F4:F5"/>
    <mergeCell ref="G4:G5"/>
  </mergeCells>
  <conditionalFormatting sqref="A4:H5 A6:A3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  <cfRule type="iconSet" priority="2">
      <iconSet iconSet="4Rating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E37B8-1955-490E-8723-CB697F3222DA}">
  <sheetPr>
    <tabColor rgb="FFFFFF00"/>
  </sheetPr>
  <dimension ref="A1:J33"/>
  <sheetViews>
    <sheetView topLeftCell="A8" workbookViewId="0">
      <selection activeCell="A4" sqref="A4:H31"/>
    </sheetView>
  </sheetViews>
  <sheetFormatPr defaultRowHeight="14.5" x14ac:dyDescent="0.35"/>
  <cols>
    <col min="1" max="1" width="23.90625" customWidth="1"/>
    <col min="2" max="2" width="12.36328125" customWidth="1"/>
    <col min="3" max="3" width="14.08984375" customWidth="1"/>
    <col min="4" max="4" width="14.36328125" style="61" customWidth="1"/>
    <col min="5" max="5" width="13.81640625" customWidth="1"/>
    <col min="6" max="6" width="17.81640625" customWidth="1"/>
    <col min="7" max="8" width="13.81640625" customWidth="1"/>
    <col min="9" max="9" width="11" customWidth="1"/>
    <col min="10" max="10" width="12.6328125" customWidth="1"/>
  </cols>
  <sheetData>
    <row r="1" spans="1:10" x14ac:dyDescent="0.35">
      <c r="A1" s="140" t="s">
        <v>37</v>
      </c>
      <c r="B1" s="140"/>
      <c r="C1" s="140"/>
      <c r="D1" s="140"/>
      <c r="E1" s="140"/>
      <c r="F1" s="140"/>
      <c r="G1" s="140"/>
      <c r="H1" s="140"/>
    </row>
    <row r="2" spans="1:10" x14ac:dyDescent="0.35">
      <c r="A2" s="140"/>
      <c r="B2" s="140"/>
      <c r="C2" s="140"/>
      <c r="D2" s="140"/>
      <c r="E2" s="140"/>
      <c r="F2" s="140"/>
      <c r="G2" s="140"/>
      <c r="H2" s="140"/>
    </row>
    <row r="3" spans="1:10" ht="15" thickBot="1" x14ac:dyDescent="0.4"/>
    <row r="4" spans="1:10" s="1" customFormat="1" ht="26.4" customHeight="1" x14ac:dyDescent="0.25">
      <c r="A4" s="137" t="s">
        <v>0</v>
      </c>
      <c r="B4" s="133" t="s">
        <v>169</v>
      </c>
      <c r="C4" s="133" t="s">
        <v>26</v>
      </c>
      <c r="D4" s="133"/>
      <c r="E4" s="133" t="s">
        <v>171</v>
      </c>
      <c r="F4" s="133" t="s">
        <v>175</v>
      </c>
      <c r="G4" s="133" t="s">
        <v>176</v>
      </c>
      <c r="H4" s="135" t="s">
        <v>174</v>
      </c>
    </row>
    <row r="5" spans="1:10" s="1" customFormat="1" ht="32" thickBot="1" x14ac:dyDescent="0.3">
      <c r="A5" s="141"/>
      <c r="B5" s="142"/>
      <c r="C5" s="73" t="s">
        <v>170</v>
      </c>
      <c r="D5" s="74" t="s">
        <v>27</v>
      </c>
      <c r="E5" s="142"/>
      <c r="F5" s="142"/>
      <c r="G5" s="142"/>
      <c r="H5" s="139"/>
    </row>
    <row r="6" spans="1:10" s="1" customFormat="1" ht="10.5" x14ac:dyDescent="0.25">
      <c r="A6" s="68" t="s">
        <v>1</v>
      </c>
      <c r="B6" s="69">
        <v>8608303.1019870993</v>
      </c>
      <c r="C6" s="71">
        <v>5774516.7406599997</v>
      </c>
      <c r="D6" s="75">
        <f>C6/B6</f>
        <v>0.67080778548876119</v>
      </c>
      <c r="E6" s="71">
        <v>549540.86084999982</v>
      </c>
      <c r="F6" s="71">
        <v>1119345.5823499998</v>
      </c>
      <c r="G6" s="71">
        <v>785118.49799000006</v>
      </c>
      <c r="H6" s="72">
        <v>379781.42013709981</v>
      </c>
      <c r="I6" s="20"/>
      <c r="J6" s="20"/>
    </row>
    <row r="7" spans="1:10" s="1" customFormat="1" ht="10.5" x14ac:dyDescent="0.25">
      <c r="A7" s="5" t="s">
        <v>2</v>
      </c>
      <c r="B7" s="11">
        <v>6265591.8420699975</v>
      </c>
      <c r="C7" s="9">
        <v>4330459.89506</v>
      </c>
      <c r="D7" s="76">
        <f t="shared" ref="D7:D31" si="0">C7/B7</f>
        <v>0.6911493765015696</v>
      </c>
      <c r="E7" s="9">
        <v>297276.51806999999</v>
      </c>
      <c r="F7" s="9">
        <v>747697.69146999996</v>
      </c>
      <c r="G7" s="9">
        <v>523936.82631999982</v>
      </c>
      <c r="H7" s="17">
        <v>366220.91115</v>
      </c>
      <c r="I7" s="20"/>
      <c r="J7" s="20"/>
    </row>
    <row r="8" spans="1:10" s="1" customFormat="1" ht="10.5" x14ac:dyDescent="0.25">
      <c r="A8" s="5" t="s">
        <v>3</v>
      </c>
      <c r="B8" s="11">
        <v>18940376.571968365</v>
      </c>
      <c r="C8" s="9">
        <v>11898523.221060008</v>
      </c>
      <c r="D8" s="76">
        <f t="shared" si="0"/>
        <v>0.62820943268201679</v>
      </c>
      <c r="E8" s="9">
        <v>1008514.6313199998</v>
      </c>
      <c r="F8" s="9">
        <v>3294338.9903999995</v>
      </c>
      <c r="G8" s="9">
        <v>1999249.0582699997</v>
      </c>
      <c r="H8" s="17">
        <v>739750.6709183607</v>
      </c>
      <c r="I8" s="20"/>
      <c r="J8" s="20"/>
    </row>
    <row r="9" spans="1:10" s="1" customFormat="1" ht="10.5" x14ac:dyDescent="0.25">
      <c r="A9" s="5" t="s">
        <v>4</v>
      </c>
      <c r="B9" s="11">
        <v>5597338.1241287328</v>
      </c>
      <c r="C9" s="9">
        <v>3504667.4769099997</v>
      </c>
      <c r="D9" s="76">
        <f t="shared" si="0"/>
        <v>0.62613110003168282</v>
      </c>
      <c r="E9" s="9">
        <v>356299.57948130026</v>
      </c>
      <c r="F9" s="9">
        <v>522070.07820310001</v>
      </c>
      <c r="G9" s="9">
        <v>968417.38662</v>
      </c>
      <c r="H9" s="17">
        <v>245883.60291433343</v>
      </c>
      <c r="I9" s="20"/>
      <c r="J9" s="20"/>
    </row>
    <row r="10" spans="1:10" s="1" customFormat="1" ht="10.5" x14ac:dyDescent="0.25">
      <c r="A10" s="5" t="s">
        <v>5</v>
      </c>
      <c r="B10" s="11">
        <v>6935026.496274</v>
      </c>
      <c r="C10" s="9">
        <v>4611948.9359500017</v>
      </c>
      <c r="D10" s="76">
        <f t="shared" si="0"/>
        <v>0.66502254006208561</v>
      </c>
      <c r="E10" s="9">
        <v>314396.14433999994</v>
      </c>
      <c r="F10" s="9">
        <v>1057666.9255800003</v>
      </c>
      <c r="G10" s="9">
        <v>525947.70548999985</v>
      </c>
      <c r="H10" s="17">
        <v>425066.78491400002</v>
      </c>
      <c r="I10" s="20"/>
      <c r="J10" s="20"/>
    </row>
    <row r="11" spans="1:10" s="1" customFormat="1" ht="10.5" x14ac:dyDescent="0.25">
      <c r="A11" s="5" t="s">
        <v>6</v>
      </c>
      <c r="B11" s="11">
        <v>5784940.4259629995</v>
      </c>
      <c r="C11" s="9">
        <v>3983339.6303399992</v>
      </c>
      <c r="D11" s="76">
        <f t="shared" si="0"/>
        <v>0.68857055337383288</v>
      </c>
      <c r="E11" s="9">
        <v>482558.03450000001</v>
      </c>
      <c r="F11" s="9">
        <v>781672.24265000003</v>
      </c>
      <c r="G11" s="9">
        <v>335223.85347999999</v>
      </c>
      <c r="H11" s="17">
        <v>202146.66499300004</v>
      </c>
      <c r="I11" s="20"/>
      <c r="J11" s="20"/>
    </row>
    <row r="12" spans="1:10" s="1" customFormat="1" ht="10.5" x14ac:dyDescent="0.25">
      <c r="A12" s="5" t="s">
        <v>7</v>
      </c>
      <c r="B12" s="11">
        <v>7405369.5551801007</v>
      </c>
      <c r="C12" s="9">
        <v>4988094.1927199988</v>
      </c>
      <c r="D12" s="76">
        <f t="shared" si="0"/>
        <v>0.67357802410155165</v>
      </c>
      <c r="E12" s="9">
        <v>428813.46419010003</v>
      </c>
      <c r="F12" s="9">
        <v>909946.61123999977</v>
      </c>
      <c r="G12" s="9">
        <v>856296.49121999985</v>
      </c>
      <c r="H12" s="17">
        <v>222218.79581000001</v>
      </c>
      <c r="I12" s="20"/>
      <c r="J12" s="20"/>
    </row>
    <row r="13" spans="1:10" s="1" customFormat="1" ht="10.5" x14ac:dyDescent="0.25">
      <c r="A13" s="5" t="s">
        <v>8</v>
      </c>
      <c r="B13" s="11">
        <v>7748423.1401529992</v>
      </c>
      <c r="C13" s="9">
        <v>5472943.3798900004</v>
      </c>
      <c r="D13" s="76">
        <f t="shared" si="0"/>
        <v>0.70632995654673714</v>
      </c>
      <c r="E13" s="9">
        <v>621090.51725999988</v>
      </c>
      <c r="F13" s="9">
        <v>832183.15034000017</v>
      </c>
      <c r="G13" s="9">
        <v>543940.26345299988</v>
      </c>
      <c r="H13" s="17">
        <v>278265.82921000104</v>
      </c>
      <c r="I13" s="20"/>
      <c r="J13" s="20"/>
    </row>
    <row r="14" spans="1:10" s="1" customFormat="1" ht="10.5" x14ac:dyDescent="0.25">
      <c r="A14" s="5" t="s">
        <v>9</v>
      </c>
      <c r="B14" s="11">
        <v>7926173.2252400015</v>
      </c>
      <c r="C14" s="9">
        <v>4550762.1511899997</v>
      </c>
      <c r="D14" s="76">
        <f t="shared" si="0"/>
        <v>0.57414366578547804</v>
      </c>
      <c r="E14" s="9">
        <v>302005.55588000006</v>
      </c>
      <c r="F14" s="9">
        <v>1855548.8537800007</v>
      </c>
      <c r="G14" s="9">
        <v>750246.31209000002</v>
      </c>
      <c r="H14" s="17">
        <v>467610.35229999997</v>
      </c>
      <c r="I14" s="20"/>
      <c r="J14" s="20"/>
    </row>
    <row r="15" spans="1:10" s="1" customFormat="1" ht="10.5" x14ac:dyDescent="0.25">
      <c r="A15" s="5" t="s">
        <v>10</v>
      </c>
      <c r="B15" s="11">
        <v>5286941.9581280015</v>
      </c>
      <c r="C15" s="9">
        <v>3278332.3402499994</v>
      </c>
      <c r="D15" s="76">
        <f t="shared" si="0"/>
        <v>0.62008101587156261</v>
      </c>
      <c r="E15" s="9">
        <v>350077.53843099996</v>
      </c>
      <c r="F15" s="9">
        <v>835187.14754999999</v>
      </c>
      <c r="G15" s="9">
        <v>482876.68774699996</v>
      </c>
      <c r="H15" s="17">
        <v>340468.24414999998</v>
      </c>
      <c r="I15" s="20"/>
      <c r="J15" s="20"/>
    </row>
    <row r="16" spans="1:10" s="1" customFormat="1" ht="10.5" x14ac:dyDescent="0.25">
      <c r="A16" s="5" t="s">
        <v>11</v>
      </c>
      <c r="B16" s="11">
        <v>965134.79267210106</v>
      </c>
      <c r="C16" s="9">
        <v>520214.78413999995</v>
      </c>
      <c r="D16" s="76">
        <f t="shared" si="0"/>
        <v>0.53900738849100827</v>
      </c>
      <c r="E16" s="9">
        <v>54565.89663209999</v>
      </c>
      <c r="F16" s="9">
        <v>159355.88921000101</v>
      </c>
      <c r="G16" s="9">
        <v>188533.45213999998</v>
      </c>
      <c r="H16" s="17">
        <v>42464.770550000001</v>
      </c>
      <c r="I16" s="20"/>
      <c r="J16" s="20"/>
    </row>
    <row r="17" spans="1:10" s="1" customFormat="1" ht="10.5" x14ac:dyDescent="0.25">
      <c r="A17" s="5" t="s">
        <v>12</v>
      </c>
      <c r="B17" s="11">
        <v>16852383.462543003</v>
      </c>
      <c r="C17" s="9">
        <v>10132668.315362999</v>
      </c>
      <c r="D17" s="76">
        <f t="shared" si="0"/>
        <v>0.60126025128044369</v>
      </c>
      <c r="E17" s="9">
        <v>770504.33973000001</v>
      </c>
      <c r="F17" s="9">
        <v>2995101.61154</v>
      </c>
      <c r="G17" s="9">
        <v>1978340.8481900005</v>
      </c>
      <c r="H17" s="17">
        <v>975768.34772000031</v>
      </c>
      <c r="I17" s="20"/>
      <c r="J17" s="20"/>
    </row>
    <row r="18" spans="1:10" s="1" customFormat="1" ht="10.5" x14ac:dyDescent="0.25">
      <c r="A18" s="5" t="s">
        <v>13</v>
      </c>
      <c r="B18" s="11">
        <v>22418187.476850092</v>
      </c>
      <c r="C18" s="9">
        <v>11427804.700460002</v>
      </c>
      <c r="D18" s="76">
        <f t="shared" si="0"/>
        <v>0.50975596096967268</v>
      </c>
      <c r="E18" s="9">
        <v>1613488.82644</v>
      </c>
      <c r="F18" s="9">
        <v>6817851.4708599988</v>
      </c>
      <c r="G18" s="9">
        <v>1116089.1233999999</v>
      </c>
      <c r="H18" s="17">
        <v>1442953.3556901</v>
      </c>
      <c r="I18" s="20"/>
      <c r="J18" s="20"/>
    </row>
    <row r="19" spans="1:10" s="1" customFormat="1" ht="10.5" x14ac:dyDescent="0.25">
      <c r="A19" s="5" t="s">
        <v>14</v>
      </c>
      <c r="B19" s="11">
        <v>6118887.3264200017</v>
      </c>
      <c r="C19" s="9">
        <v>3186500.5566899995</v>
      </c>
      <c r="D19" s="76">
        <f t="shared" si="0"/>
        <v>0.52076470552601861</v>
      </c>
      <c r="E19" s="9">
        <v>484195.84928000008</v>
      </c>
      <c r="F19" s="9">
        <v>863939.87902000011</v>
      </c>
      <c r="G19" s="9">
        <v>1318968.1114100001</v>
      </c>
      <c r="H19" s="17">
        <v>265282.93001999991</v>
      </c>
      <c r="I19" s="20"/>
      <c r="J19" s="20"/>
    </row>
    <row r="20" spans="1:10" s="1" customFormat="1" ht="10.5" x14ac:dyDescent="0.25">
      <c r="A20" s="5" t="s">
        <v>15</v>
      </c>
      <c r="B20" s="11">
        <v>11312315.644640001</v>
      </c>
      <c r="C20" s="9">
        <v>7029014.1191000016</v>
      </c>
      <c r="D20" s="76">
        <f t="shared" si="0"/>
        <v>0.62135944044581959</v>
      </c>
      <c r="E20" s="9">
        <v>627972.83172000002</v>
      </c>
      <c r="F20" s="9">
        <v>1900431.2849100004</v>
      </c>
      <c r="G20" s="9">
        <v>1316854.9997099997</v>
      </c>
      <c r="H20" s="17">
        <v>438042.40920000011</v>
      </c>
      <c r="I20" s="20"/>
      <c r="J20" s="20"/>
    </row>
    <row r="21" spans="1:10" s="1" customFormat="1" ht="10.5" x14ac:dyDescent="0.25">
      <c r="A21" s="5" t="s">
        <v>16</v>
      </c>
      <c r="B21" s="11">
        <v>9386183.7220679987</v>
      </c>
      <c r="C21" s="9">
        <v>5183295.3304599999</v>
      </c>
      <c r="D21" s="76">
        <f t="shared" si="0"/>
        <v>0.55222606801031138</v>
      </c>
      <c r="E21" s="9">
        <v>646541.60506000009</v>
      </c>
      <c r="F21" s="9">
        <v>2353391.2503800001</v>
      </c>
      <c r="G21" s="9">
        <v>887336.63365800027</v>
      </c>
      <c r="H21" s="17">
        <v>315618.90250999993</v>
      </c>
      <c r="I21" s="20"/>
      <c r="J21" s="20"/>
    </row>
    <row r="22" spans="1:10" s="1" customFormat="1" ht="10.5" x14ac:dyDescent="0.25">
      <c r="A22" s="5" t="s">
        <v>17</v>
      </c>
      <c r="B22" s="11">
        <v>6956252.9572400982</v>
      </c>
      <c r="C22" s="9">
        <v>4639709.0372000011</v>
      </c>
      <c r="D22" s="76">
        <f t="shared" si="0"/>
        <v>0.66698394462078492</v>
      </c>
      <c r="E22" s="9">
        <v>635862.07241000002</v>
      </c>
      <c r="F22" s="9">
        <v>901037.26069009979</v>
      </c>
      <c r="G22" s="9">
        <v>456616.82453999989</v>
      </c>
      <c r="H22" s="17">
        <v>323027.76239999989</v>
      </c>
      <c r="I22" s="20"/>
      <c r="J22" s="20"/>
    </row>
    <row r="23" spans="1:10" s="1" customFormat="1" ht="10.5" x14ac:dyDescent="0.25">
      <c r="A23" s="5" t="s">
        <v>18</v>
      </c>
      <c r="B23" s="11">
        <v>6986964.2883219998</v>
      </c>
      <c r="C23" s="9">
        <v>4396987.902391999</v>
      </c>
      <c r="D23" s="76">
        <f t="shared" si="0"/>
        <v>0.62931306372083751</v>
      </c>
      <c r="E23" s="9">
        <v>371276.10665999993</v>
      </c>
      <c r="F23" s="9">
        <v>983239.57008000009</v>
      </c>
      <c r="G23" s="9">
        <v>942753.37781000009</v>
      </c>
      <c r="H23" s="17">
        <v>292707.33137999999</v>
      </c>
      <c r="I23" s="20"/>
      <c r="J23" s="20"/>
    </row>
    <row r="24" spans="1:10" s="1" customFormat="1" ht="10.5" x14ac:dyDescent="0.25">
      <c r="A24" s="5" t="s">
        <v>19</v>
      </c>
      <c r="B24" s="11">
        <v>5872077.4273101017</v>
      </c>
      <c r="C24" s="9">
        <v>4143235.8146700007</v>
      </c>
      <c r="D24" s="76">
        <f t="shared" si="0"/>
        <v>0.70558262658466786</v>
      </c>
      <c r="E24" s="9">
        <v>403244.98662999988</v>
      </c>
      <c r="F24" s="9">
        <v>632283.31421999994</v>
      </c>
      <c r="G24" s="9">
        <v>431480.93741999997</v>
      </c>
      <c r="H24" s="17">
        <v>261832.37437010012</v>
      </c>
      <c r="I24" s="20"/>
      <c r="J24" s="20"/>
    </row>
    <row r="25" spans="1:10" s="1" customFormat="1" ht="10.5" x14ac:dyDescent="0.25">
      <c r="A25" s="5" t="s">
        <v>20</v>
      </c>
      <c r="B25" s="11">
        <v>12547530.045454996</v>
      </c>
      <c r="C25" s="9">
        <v>8005172.8008300019</v>
      </c>
      <c r="D25" s="76">
        <f t="shared" si="0"/>
        <v>0.63798793641698903</v>
      </c>
      <c r="E25" s="9">
        <v>523193.21447500004</v>
      </c>
      <c r="F25" s="9">
        <v>1460935.0312899991</v>
      </c>
      <c r="G25" s="9">
        <v>2096524.0303870006</v>
      </c>
      <c r="H25" s="17">
        <v>461704.96847299993</v>
      </c>
      <c r="I25" s="20"/>
      <c r="J25" s="20"/>
    </row>
    <row r="26" spans="1:10" s="1" customFormat="1" ht="10.5" x14ac:dyDescent="0.25">
      <c r="A26" s="5" t="s">
        <v>21</v>
      </c>
      <c r="B26" s="11">
        <v>3221747.2365516401</v>
      </c>
      <c r="C26" s="9">
        <v>2055031.4607200001</v>
      </c>
      <c r="D26" s="76">
        <f t="shared" si="0"/>
        <v>0.63786241124228582</v>
      </c>
      <c r="E26" s="9">
        <v>181521.54942631102</v>
      </c>
      <c r="F26" s="9">
        <v>192385.12206533007</v>
      </c>
      <c r="G26" s="9">
        <v>717469.82593000017</v>
      </c>
      <c r="H26" s="17">
        <v>75339.278409999999</v>
      </c>
      <c r="I26" s="20"/>
      <c r="J26" s="20"/>
    </row>
    <row r="27" spans="1:10" s="1" customFormat="1" ht="10.5" x14ac:dyDescent="0.25">
      <c r="A27" s="5" t="s">
        <v>22</v>
      </c>
      <c r="B27" s="11">
        <v>7653179.027431001</v>
      </c>
      <c r="C27" s="9">
        <v>5071968.6419300009</v>
      </c>
      <c r="D27" s="76">
        <f t="shared" si="0"/>
        <v>0.66272703457618531</v>
      </c>
      <c r="E27" s="9">
        <v>389750.03682000015</v>
      </c>
      <c r="F27" s="9">
        <v>1281531.1174199998</v>
      </c>
      <c r="G27" s="9">
        <v>529479.1127099999</v>
      </c>
      <c r="H27" s="17">
        <v>380450.11855100002</v>
      </c>
      <c r="I27" s="20"/>
      <c r="J27" s="20"/>
    </row>
    <row r="28" spans="1:10" s="1" customFormat="1" ht="10.5" x14ac:dyDescent="0.25">
      <c r="A28" s="5" t="s">
        <v>23</v>
      </c>
      <c r="B28" s="11">
        <v>8097927.6115799993</v>
      </c>
      <c r="C28" s="9">
        <v>4677602.0587600013</v>
      </c>
      <c r="D28" s="76">
        <f t="shared" si="0"/>
        <v>0.57762952240657872</v>
      </c>
      <c r="E28" s="9">
        <v>693437.59607000032</v>
      </c>
      <c r="F28" s="9">
        <v>1569577.3594</v>
      </c>
      <c r="G28" s="9">
        <v>752628.47049000009</v>
      </c>
      <c r="H28" s="17">
        <v>404682.12685999996</v>
      </c>
      <c r="I28" s="20"/>
      <c r="J28" s="20"/>
    </row>
    <row r="29" spans="1:10" s="1" customFormat="1" ht="10.5" x14ac:dyDescent="0.25">
      <c r="A29" s="5" t="s">
        <v>24</v>
      </c>
      <c r="B29" s="11">
        <v>5183478.6951110009</v>
      </c>
      <c r="C29" s="9">
        <v>3765155.0593399997</v>
      </c>
      <c r="D29" s="76">
        <f t="shared" si="0"/>
        <v>0.72637610392635588</v>
      </c>
      <c r="E29" s="9">
        <v>327187.10820100008</v>
      </c>
      <c r="F29" s="9">
        <v>422931.40533999994</v>
      </c>
      <c r="G29" s="9">
        <v>464309.56582999998</v>
      </c>
      <c r="H29" s="17">
        <v>203895.55640000003</v>
      </c>
      <c r="I29" s="20"/>
      <c r="J29" s="20"/>
    </row>
    <row r="30" spans="1:10" s="3" customFormat="1" ht="11" thickBot="1" x14ac:dyDescent="0.3">
      <c r="A30" s="6" t="s">
        <v>25</v>
      </c>
      <c r="B30" s="12">
        <v>5822785.8619400002</v>
      </c>
      <c r="C30" s="10">
        <v>3703124.6256100005</v>
      </c>
      <c r="D30" s="77">
        <f t="shared" si="0"/>
        <v>0.63597128821361393</v>
      </c>
      <c r="E30" s="10">
        <v>306740.99545999995</v>
      </c>
      <c r="F30" s="10">
        <v>753965.74462000013</v>
      </c>
      <c r="G30" s="10">
        <v>838399.48337999999</v>
      </c>
      <c r="H30" s="18">
        <v>220555.01286999998</v>
      </c>
      <c r="I30" s="20"/>
      <c r="J30" s="20"/>
    </row>
    <row r="31" spans="1:10" s="83" customFormat="1" ht="15" thickBot="1" x14ac:dyDescent="0.4">
      <c r="A31" s="99" t="s">
        <v>33</v>
      </c>
      <c r="B31" s="100">
        <v>209893520.0172264</v>
      </c>
      <c r="C31" s="103">
        <v>130331073.17169499</v>
      </c>
      <c r="D31" s="107">
        <f t="shared" si="0"/>
        <v>0.62093900355284171</v>
      </c>
      <c r="E31" s="103">
        <v>12740055.85933681</v>
      </c>
      <c r="F31" s="101">
        <v>35243614.58460851</v>
      </c>
      <c r="G31" s="103">
        <v>21807037.879684996</v>
      </c>
      <c r="H31" s="104">
        <v>9771738.5219009966</v>
      </c>
      <c r="I31" s="105"/>
      <c r="J31" s="105"/>
    </row>
    <row r="33" spans="3:4" x14ac:dyDescent="0.35">
      <c r="C33" s="24"/>
      <c r="D33" s="60"/>
    </row>
  </sheetData>
  <mergeCells count="8">
    <mergeCell ref="H4:H5"/>
    <mergeCell ref="A1:H2"/>
    <mergeCell ref="A4:A5"/>
    <mergeCell ref="B4:B5"/>
    <mergeCell ref="C4:D4"/>
    <mergeCell ref="E4:E5"/>
    <mergeCell ref="F4:F5"/>
    <mergeCell ref="G4:G5"/>
  </mergeCells>
  <conditionalFormatting sqref="A4:H5 A6:A3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  <cfRule type="iconSet" priority="2">
      <iconSet iconSet="4Rating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9000C-A37C-42C6-8A30-E400E1460141}">
  <sheetPr>
    <tabColor rgb="FFFFFF00"/>
  </sheetPr>
  <dimension ref="A1:J38"/>
  <sheetViews>
    <sheetView topLeftCell="A8" workbookViewId="0">
      <selection activeCell="F4" sqref="A4:H31"/>
    </sheetView>
  </sheetViews>
  <sheetFormatPr defaultRowHeight="14.5" x14ac:dyDescent="0.35"/>
  <cols>
    <col min="1" max="1" width="23.90625" customWidth="1"/>
    <col min="2" max="2" width="12.36328125" customWidth="1"/>
    <col min="3" max="3" width="13.81640625" customWidth="1"/>
    <col min="4" max="4" width="13.81640625" style="61" customWidth="1"/>
    <col min="5" max="5" width="13.81640625" customWidth="1"/>
    <col min="6" max="6" width="17.81640625" customWidth="1"/>
    <col min="7" max="8" width="13.81640625" customWidth="1"/>
    <col min="9" max="9" width="11" customWidth="1"/>
    <col min="10" max="10" width="12.6328125" customWidth="1"/>
  </cols>
  <sheetData>
    <row r="1" spans="1:10" x14ac:dyDescent="0.35">
      <c r="A1" s="143" t="s">
        <v>35</v>
      </c>
      <c r="B1" s="143"/>
      <c r="C1" s="143"/>
      <c r="D1" s="143"/>
      <c r="E1" s="143"/>
      <c r="F1" s="143"/>
      <c r="G1" s="143"/>
      <c r="H1" s="143"/>
    </row>
    <row r="2" spans="1:10" ht="15.65" customHeight="1" x14ac:dyDescent="0.35">
      <c r="A2" s="143"/>
      <c r="B2" s="143"/>
      <c r="C2" s="143"/>
      <c r="D2" s="143"/>
      <c r="E2" s="143"/>
      <c r="F2" s="143"/>
      <c r="G2" s="143"/>
      <c r="H2" s="143"/>
    </row>
    <row r="3" spans="1:10" ht="16" thickBot="1" x14ac:dyDescent="0.4">
      <c r="B3" s="25"/>
    </row>
    <row r="4" spans="1:10" s="1" customFormat="1" ht="26.4" customHeight="1" x14ac:dyDescent="0.25">
      <c r="A4" s="137" t="s">
        <v>0</v>
      </c>
      <c r="B4" s="144" t="s">
        <v>169</v>
      </c>
      <c r="C4" s="133" t="s">
        <v>26</v>
      </c>
      <c r="D4" s="133"/>
      <c r="E4" s="133" t="s">
        <v>171</v>
      </c>
      <c r="F4" s="133" t="s">
        <v>172</v>
      </c>
      <c r="G4" s="133" t="s">
        <v>176</v>
      </c>
      <c r="H4" s="135" t="s">
        <v>174</v>
      </c>
    </row>
    <row r="5" spans="1:10" s="1" customFormat="1" ht="32" thickBot="1" x14ac:dyDescent="0.3">
      <c r="A5" s="141"/>
      <c r="B5" s="145"/>
      <c r="C5" s="73" t="s">
        <v>170</v>
      </c>
      <c r="D5" s="74" t="s">
        <v>27</v>
      </c>
      <c r="E5" s="142"/>
      <c r="F5" s="142"/>
      <c r="G5" s="142"/>
      <c r="H5" s="139"/>
    </row>
    <row r="6" spans="1:10" s="1" customFormat="1" ht="10.5" x14ac:dyDescent="0.25">
      <c r="A6" s="68" t="s">
        <v>1</v>
      </c>
      <c r="B6" s="69">
        <v>9913517.1999999993</v>
      </c>
      <c r="C6" s="71">
        <v>6634095.7000000002</v>
      </c>
      <c r="D6" s="75">
        <f>C6/B6</f>
        <v>0.6691969727958913</v>
      </c>
      <c r="E6" s="71">
        <v>390522.4</v>
      </c>
      <c r="F6" s="71">
        <v>1921993</v>
      </c>
      <c r="G6" s="71">
        <v>579761.69999999995</v>
      </c>
      <c r="H6" s="72">
        <v>387144.4</v>
      </c>
      <c r="I6" s="20"/>
      <c r="J6" s="20"/>
    </row>
    <row r="7" spans="1:10" s="1" customFormat="1" ht="10.5" x14ac:dyDescent="0.25">
      <c r="A7" s="5" t="s">
        <v>2</v>
      </c>
      <c r="B7" s="11">
        <v>6757481.2000000002</v>
      </c>
      <c r="C7" s="9">
        <v>5064608.9000000004</v>
      </c>
      <c r="D7" s="76">
        <f t="shared" ref="D7:D31" si="0">C7/B7</f>
        <v>0.7494817595644957</v>
      </c>
      <c r="E7" s="9">
        <v>349099</v>
      </c>
      <c r="F7" s="9">
        <v>553803.80000000005</v>
      </c>
      <c r="G7" s="9">
        <v>482318.5</v>
      </c>
      <c r="H7" s="17">
        <v>307651</v>
      </c>
      <c r="I7" s="20"/>
      <c r="J7" s="20"/>
    </row>
    <row r="8" spans="1:10" s="1" customFormat="1" ht="10.5" x14ac:dyDescent="0.25">
      <c r="A8" s="5" t="s">
        <v>3</v>
      </c>
      <c r="B8" s="11">
        <v>21437087.899999999</v>
      </c>
      <c r="C8" s="9">
        <v>13538472.699999999</v>
      </c>
      <c r="D8" s="76">
        <f t="shared" si="0"/>
        <v>0.63154439460968015</v>
      </c>
      <c r="E8" s="9">
        <v>946590.1</v>
      </c>
      <c r="F8" s="9">
        <v>3998095.3</v>
      </c>
      <c r="G8" s="9">
        <v>2265538.7999999998</v>
      </c>
      <c r="H8" s="17">
        <v>688390.8</v>
      </c>
      <c r="I8" s="20"/>
      <c r="J8" s="20"/>
    </row>
    <row r="9" spans="1:10" s="1" customFormat="1" ht="10.5" x14ac:dyDescent="0.25">
      <c r="A9" s="5" t="s">
        <v>4</v>
      </c>
      <c r="B9" s="11">
        <v>3926300.8</v>
      </c>
      <c r="C9" s="9">
        <v>2539233</v>
      </c>
      <c r="D9" s="76">
        <f t="shared" si="0"/>
        <v>0.64672401054957385</v>
      </c>
      <c r="E9" s="9">
        <v>110777</v>
      </c>
      <c r="F9" s="9">
        <v>495061.9</v>
      </c>
      <c r="G9" s="9">
        <v>503196.9</v>
      </c>
      <c r="H9" s="17">
        <v>278032</v>
      </c>
      <c r="I9" s="20"/>
      <c r="J9" s="20"/>
    </row>
    <row r="10" spans="1:10" s="1" customFormat="1" ht="10.5" x14ac:dyDescent="0.25">
      <c r="A10" s="5" t="s">
        <v>5</v>
      </c>
      <c r="B10" s="11">
        <v>6903103.7999999998</v>
      </c>
      <c r="C10" s="9">
        <v>5071641.9000000004</v>
      </c>
      <c r="D10" s="76">
        <f t="shared" si="0"/>
        <v>0.73469008245247602</v>
      </c>
      <c r="E10" s="9">
        <v>175430.39999999999</v>
      </c>
      <c r="F10" s="9">
        <v>911518.5</v>
      </c>
      <c r="G10" s="9">
        <v>346665.5</v>
      </c>
      <c r="H10" s="17">
        <v>397847.5</v>
      </c>
      <c r="I10" s="20"/>
      <c r="J10" s="20"/>
    </row>
    <row r="11" spans="1:10" s="1" customFormat="1" ht="10.5" x14ac:dyDescent="0.25">
      <c r="A11" s="5" t="s">
        <v>6</v>
      </c>
      <c r="B11" s="11">
        <v>5545408.5999999996</v>
      </c>
      <c r="C11" s="9">
        <v>4152301.5</v>
      </c>
      <c r="D11" s="76">
        <f t="shared" si="0"/>
        <v>0.74878188416990599</v>
      </c>
      <c r="E11" s="9">
        <v>328562.90000000002</v>
      </c>
      <c r="F11" s="9">
        <v>544631.6</v>
      </c>
      <c r="G11" s="9">
        <v>334447.7</v>
      </c>
      <c r="H11" s="17">
        <v>185481.9</v>
      </c>
      <c r="I11" s="20"/>
      <c r="J11" s="20"/>
    </row>
    <row r="12" spans="1:10" s="1" customFormat="1" ht="10.5" x14ac:dyDescent="0.25">
      <c r="A12" s="5" t="s">
        <v>7</v>
      </c>
      <c r="B12" s="11">
        <v>6337106.2999999998</v>
      </c>
      <c r="C12" s="9">
        <v>4029588.1</v>
      </c>
      <c r="D12" s="76">
        <f t="shared" si="0"/>
        <v>0.63587194363458921</v>
      </c>
      <c r="E12" s="9">
        <v>449587.5</v>
      </c>
      <c r="F12" s="9">
        <v>706841.5</v>
      </c>
      <c r="G12" s="9">
        <v>808984.8</v>
      </c>
      <c r="H12" s="17">
        <v>342104.4</v>
      </c>
      <c r="I12" s="20"/>
      <c r="J12" s="20"/>
    </row>
    <row r="13" spans="1:10" s="1" customFormat="1" ht="10.5" x14ac:dyDescent="0.25">
      <c r="A13" s="5" t="s">
        <v>8</v>
      </c>
      <c r="B13" s="11">
        <v>8092920.2999999998</v>
      </c>
      <c r="C13" s="9">
        <v>6118277.7999999998</v>
      </c>
      <c r="D13" s="76">
        <f t="shared" si="0"/>
        <v>0.75600371351735662</v>
      </c>
      <c r="E13" s="9">
        <v>465452.39999999997</v>
      </c>
      <c r="F13" s="9">
        <v>729716.2</v>
      </c>
      <c r="G13" s="9">
        <v>500875.8</v>
      </c>
      <c r="H13" s="17">
        <v>278598.09999999998</v>
      </c>
      <c r="I13" s="20"/>
      <c r="J13" s="20"/>
    </row>
    <row r="14" spans="1:10" s="1" customFormat="1" ht="10.5" x14ac:dyDescent="0.25">
      <c r="A14" s="5" t="s">
        <v>9</v>
      </c>
      <c r="B14" s="11">
        <v>9857521.0999999996</v>
      </c>
      <c r="C14" s="9">
        <v>5930805.5999999996</v>
      </c>
      <c r="D14" s="76">
        <f t="shared" si="0"/>
        <v>0.6016528435328431</v>
      </c>
      <c r="E14" s="9">
        <v>511783.69999999995</v>
      </c>
      <c r="F14" s="9">
        <v>2044304.6</v>
      </c>
      <c r="G14" s="9">
        <v>847744.70000000007</v>
      </c>
      <c r="H14" s="17">
        <v>522882.5</v>
      </c>
      <c r="I14" s="20"/>
      <c r="J14" s="20"/>
    </row>
    <row r="15" spans="1:10" s="1" customFormat="1" ht="10.5" x14ac:dyDescent="0.25">
      <c r="A15" s="5" t="s">
        <v>10</v>
      </c>
      <c r="B15" s="11">
        <v>5681307.5999999996</v>
      </c>
      <c r="C15" s="9">
        <v>3847612.4</v>
      </c>
      <c r="D15" s="76">
        <f t="shared" si="0"/>
        <v>0.67724064086936608</v>
      </c>
      <c r="E15" s="9">
        <v>280917.40000000002</v>
      </c>
      <c r="F15" s="9">
        <v>791103</v>
      </c>
      <c r="G15" s="9">
        <v>475022.60000000003</v>
      </c>
      <c r="H15" s="17">
        <v>286652.09999999998</v>
      </c>
      <c r="I15" s="20"/>
      <c r="J15" s="20"/>
    </row>
    <row r="16" spans="1:10" s="1" customFormat="1" ht="10.5" x14ac:dyDescent="0.25">
      <c r="A16" s="5" t="s">
        <v>11</v>
      </c>
      <c r="B16" s="11">
        <v>608942.6</v>
      </c>
      <c r="C16" s="9">
        <v>170991.8</v>
      </c>
      <c r="D16" s="76">
        <f t="shared" si="0"/>
        <v>0.28080117896169521</v>
      </c>
      <c r="E16" s="9">
        <v>8377.7999999999993</v>
      </c>
      <c r="F16" s="9">
        <v>323182.90000000002</v>
      </c>
      <c r="G16" s="9">
        <v>46400.800000000003</v>
      </c>
      <c r="H16" s="17">
        <v>59989.3</v>
      </c>
      <c r="I16" s="20"/>
      <c r="J16" s="20"/>
    </row>
    <row r="17" spans="1:10" s="1" customFormat="1" ht="10.5" x14ac:dyDescent="0.25">
      <c r="A17" s="5" t="s">
        <v>12</v>
      </c>
      <c r="B17" s="11">
        <v>18133018.899999999</v>
      </c>
      <c r="C17" s="9">
        <v>11617582.1</v>
      </c>
      <c r="D17" s="76">
        <f t="shared" si="0"/>
        <v>0.64068659300851449</v>
      </c>
      <c r="E17" s="9">
        <v>762218.6</v>
      </c>
      <c r="F17" s="9">
        <v>2714828.5</v>
      </c>
      <c r="G17" s="9">
        <v>2155991.2999999998</v>
      </c>
      <c r="H17" s="17">
        <v>882398.5</v>
      </c>
      <c r="I17" s="20"/>
      <c r="J17" s="20"/>
    </row>
    <row r="18" spans="1:10" s="1" customFormat="1" ht="10.5" x14ac:dyDescent="0.25">
      <c r="A18" s="5" t="s">
        <v>13</v>
      </c>
      <c r="B18" s="11">
        <v>25161853.100000001</v>
      </c>
      <c r="C18" s="9">
        <v>12248226.800000001</v>
      </c>
      <c r="D18" s="76">
        <f t="shared" si="0"/>
        <v>0.48677761337061459</v>
      </c>
      <c r="E18" s="9">
        <v>2354203.7999999998</v>
      </c>
      <c r="F18" s="9">
        <v>6497300.2000000002</v>
      </c>
      <c r="G18" s="9">
        <v>1921839.6</v>
      </c>
      <c r="H18" s="17">
        <v>2140282.7000000002</v>
      </c>
      <c r="I18" s="20"/>
      <c r="J18" s="20"/>
    </row>
    <row r="19" spans="1:10" s="1" customFormat="1" ht="10.5" x14ac:dyDescent="0.25">
      <c r="A19" s="5" t="s">
        <v>14</v>
      </c>
      <c r="B19" s="11">
        <v>6065482.4000000004</v>
      </c>
      <c r="C19" s="9">
        <v>3627606.8</v>
      </c>
      <c r="D19" s="76">
        <f t="shared" si="0"/>
        <v>0.59807391412099387</v>
      </c>
      <c r="E19" s="9">
        <v>306116.89999999997</v>
      </c>
      <c r="F19" s="9">
        <v>744965.8</v>
      </c>
      <c r="G19" s="9">
        <v>1112672.2999999998</v>
      </c>
      <c r="H19" s="17">
        <v>274120.7</v>
      </c>
      <c r="I19" s="20"/>
      <c r="J19" s="20"/>
    </row>
    <row r="20" spans="1:10" s="1" customFormat="1" ht="10.5" x14ac:dyDescent="0.25">
      <c r="A20" s="5" t="s">
        <v>15</v>
      </c>
      <c r="B20" s="11">
        <v>12373485.5</v>
      </c>
      <c r="C20" s="9">
        <v>8232113.5999999996</v>
      </c>
      <c r="D20" s="76">
        <f t="shared" si="0"/>
        <v>0.66530272331106699</v>
      </c>
      <c r="E20" s="9">
        <v>495106.7</v>
      </c>
      <c r="F20" s="9">
        <v>1845205.2</v>
      </c>
      <c r="G20" s="9">
        <v>1376243.3</v>
      </c>
      <c r="H20" s="17">
        <v>424816.7</v>
      </c>
      <c r="I20" s="20"/>
      <c r="J20" s="20"/>
    </row>
    <row r="21" spans="1:10" s="1" customFormat="1" ht="10.5" x14ac:dyDescent="0.25">
      <c r="A21" s="5" t="s">
        <v>16</v>
      </c>
      <c r="B21" s="11">
        <v>9279480.8000000007</v>
      </c>
      <c r="C21" s="9">
        <v>5653460.4000000004</v>
      </c>
      <c r="D21" s="76">
        <f t="shared" si="0"/>
        <v>0.60924318093314012</v>
      </c>
      <c r="E21" s="9">
        <v>537690.19999999995</v>
      </c>
      <c r="F21" s="9">
        <v>2059237.3</v>
      </c>
      <c r="G21" s="9">
        <v>702995.2</v>
      </c>
      <c r="H21" s="17">
        <v>326097.7</v>
      </c>
      <c r="I21" s="20"/>
      <c r="J21" s="20"/>
    </row>
    <row r="22" spans="1:10" s="1" customFormat="1" ht="10.5" x14ac:dyDescent="0.25">
      <c r="A22" s="5" t="s">
        <v>17</v>
      </c>
      <c r="B22" s="11">
        <v>7188758.9000000004</v>
      </c>
      <c r="C22" s="9">
        <v>5415369.2000000002</v>
      </c>
      <c r="D22" s="76">
        <f t="shared" si="0"/>
        <v>0.75331072794776854</v>
      </c>
      <c r="E22" s="9">
        <v>395899.5</v>
      </c>
      <c r="F22" s="9">
        <v>697116.9</v>
      </c>
      <c r="G22" s="9">
        <v>366666.8</v>
      </c>
      <c r="H22" s="17">
        <v>313706.5</v>
      </c>
      <c r="I22" s="20"/>
      <c r="J22" s="20"/>
    </row>
    <row r="23" spans="1:10" s="1" customFormat="1" ht="10.5" x14ac:dyDescent="0.25">
      <c r="A23" s="5" t="s">
        <v>18</v>
      </c>
      <c r="B23" s="11">
        <v>7292963.2999999998</v>
      </c>
      <c r="C23" s="9">
        <v>4818464</v>
      </c>
      <c r="D23" s="76">
        <f t="shared" si="0"/>
        <v>0.66070043160644998</v>
      </c>
      <c r="E23" s="9">
        <v>374484.2</v>
      </c>
      <c r="F23" s="9">
        <v>892854.5</v>
      </c>
      <c r="G23" s="9">
        <v>918523.6</v>
      </c>
      <c r="H23" s="17">
        <v>288637</v>
      </c>
      <c r="I23" s="20"/>
      <c r="J23" s="20"/>
    </row>
    <row r="24" spans="1:10" s="1" customFormat="1" ht="10.5" x14ac:dyDescent="0.25">
      <c r="A24" s="5" t="s">
        <v>19</v>
      </c>
      <c r="B24" s="11">
        <v>6234356.2000000002</v>
      </c>
      <c r="C24" s="9">
        <v>4527158.2</v>
      </c>
      <c r="D24" s="76">
        <f t="shared" si="0"/>
        <v>0.72616290355690616</v>
      </c>
      <c r="E24" s="9">
        <v>479854</v>
      </c>
      <c r="F24" s="9">
        <v>563997.4</v>
      </c>
      <c r="G24" s="9">
        <v>429061.10000000003</v>
      </c>
      <c r="H24" s="17">
        <v>234285.5</v>
      </c>
      <c r="I24" s="20"/>
      <c r="J24" s="20"/>
    </row>
    <row r="25" spans="1:10" s="1" customFormat="1" ht="10.5" x14ac:dyDescent="0.25">
      <c r="A25" s="5" t="s">
        <v>20</v>
      </c>
      <c r="B25" s="11">
        <v>12943705.199999999</v>
      </c>
      <c r="C25" s="9">
        <v>8877392.3000000007</v>
      </c>
      <c r="D25" s="76">
        <f t="shared" si="0"/>
        <v>0.68584629847719347</v>
      </c>
      <c r="E25" s="9">
        <v>423674.69999999995</v>
      </c>
      <c r="F25" s="9">
        <v>1429307.2</v>
      </c>
      <c r="G25" s="9">
        <v>1786268.5</v>
      </c>
      <c r="H25" s="17">
        <v>427062.5</v>
      </c>
      <c r="I25" s="20"/>
      <c r="J25" s="20"/>
    </row>
    <row r="26" spans="1:10" s="1" customFormat="1" ht="10.5" x14ac:dyDescent="0.25">
      <c r="A26" s="5" t="s">
        <v>21</v>
      </c>
      <c r="B26" s="11">
        <v>2745216.3</v>
      </c>
      <c r="C26" s="9">
        <v>1504311.5</v>
      </c>
      <c r="D26" s="76">
        <f t="shared" si="0"/>
        <v>0.5479755821062261</v>
      </c>
      <c r="E26" s="9">
        <v>188830.7</v>
      </c>
      <c r="F26" s="9">
        <v>321557.40000000002</v>
      </c>
      <c r="G26" s="9">
        <v>613476.9</v>
      </c>
      <c r="H26" s="17">
        <v>117039.8</v>
      </c>
      <c r="I26" s="20"/>
      <c r="J26" s="20"/>
    </row>
    <row r="27" spans="1:10" s="1" customFormat="1" ht="10.5" x14ac:dyDescent="0.25">
      <c r="A27" s="5" t="s">
        <v>22</v>
      </c>
      <c r="B27" s="11">
        <v>7534839.9000000004</v>
      </c>
      <c r="C27" s="9">
        <v>5488247.9000000004</v>
      </c>
      <c r="D27" s="76">
        <f t="shared" si="0"/>
        <v>0.7283828154066021</v>
      </c>
      <c r="E27" s="9">
        <v>505082.5</v>
      </c>
      <c r="F27" s="9">
        <v>891615.8</v>
      </c>
      <c r="G27" s="9">
        <v>306206</v>
      </c>
      <c r="H27" s="17">
        <v>343687.8</v>
      </c>
      <c r="I27" s="20"/>
      <c r="J27" s="20"/>
    </row>
    <row r="28" spans="1:10" s="1" customFormat="1" ht="10.5" x14ac:dyDescent="0.25">
      <c r="A28" s="5" t="s">
        <v>23</v>
      </c>
      <c r="B28" s="11">
        <v>7990970.9000000004</v>
      </c>
      <c r="C28" s="9">
        <v>5196215.9000000004</v>
      </c>
      <c r="D28" s="76">
        <f t="shared" si="0"/>
        <v>0.65026089633238437</v>
      </c>
      <c r="E28" s="9">
        <v>532351</v>
      </c>
      <c r="F28" s="9">
        <v>1410794.8</v>
      </c>
      <c r="G28" s="9">
        <v>528845.69999999995</v>
      </c>
      <c r="H28" s="17">
        <v>322763.7</v>
      </c>
      <c r="I28" s="20"/>
      <c r="J28" s="20"/>
    </row>
    <row r="29" spans="1:10" s="1" customFormat="1" ht="10.5" x14ac:dyDescent="0.25">
      <c r="A29" s="5" t="s">
        <v>24</v>
      </c>
      <c r="B29" s="11">
        <v>5590663.2999999998</v>
      </c>
      <c r="C29" s="9">
        <v>4190294.3</v>
      </c>
      <c r="D29" s="76">
        <f t="shared" si="0"/>
        <v>0.74951648402793281</v>
      </c>
      <c r="E29" s="9">
        <v>432770.8</v>
      </c>
      <c r="F29" s="9">
        <v>380770.8</v>
      </c>
      <c r="G29" s="9">
        <v>381507.7</v>
      </c>
      <c r="H29" s="17">
        <v>205319.8</v>
      </c>
      <c r="I29" s="20"/>
      <c r="J29" s="20"/>
    </row>
    <row r="30" spans="1:10" s="3" customFormat="1" ht="11" thickBot="1" x14ac:dyDescent="0.3">
      <c r="A30" s="6" t="s">
        <v>25</v>
      </c>
      <c r="B30" s="12">
        <v>6319086.0999999996</v>
      </c>
      <c r="C30" s="10">
        <v>4100009.9</v>
      </c>
      <c r="D30" s="76">
        <f t="shared" si="0"/>
        <v>0.64882956730087915</v>
      </c>
      <c r="E30" s="10">
        <v>312925.8</v>
      </c>
      <c r="F30" s="10">
        <v>844692</v>
      </c>
      <c r="G30" s="10">
        <v>809293.1</v>
      </c>
      <c r="H30" s="18">
        <v>252165.2</v>
      </c>
      <c r="I30" s="20"/>
      <c r="J30" s="20"/>
    </row>
    <row r="31" spans="1:10" s="83" customFormat="1" ht="15" thickBot="1" x14ac:dyDescent="0.4">
      <c r="A31" s="99" t="s">
        <v>33</v>
      </c>
      <c r="B31" s="100">
        <v>219914578.09999999</v>
      </c>
      <c r="C31" s="101">
        <v>142594082.40000001</v>
      </c>
      <c r="D31" s="106">
        <f t="shared" si="0"/>
        <v>0.64840668423154435</v>
      </c>
      <c r="E31" s="103">
        <v>12118310</v>
      </c>
      <c r="F31" s="101">
        <v>34314496</v>
      </c>
      <c r="G31" s="103">
        <v>20600548.800000001</v>
      </c>
      <c r="H31" s="104">
        <v>10287158</v>
      </c>
      <c r="I31" s="105"/>
      <c r="J31" s="105"/>
    </row>
    <row r="35" spans="3:3" x14ac:dyDescent="0.35">
      <c r="C35" s="78"/>
    </row>
    <row r="38" spans="3:3" x14ac:dyDescent="0.35">
      <c r="C38" s="24"/>
    </row>
  </sheetData>
  <mergeCells count="8">
    <mergeCell ref="H4:H5"/>
    <mergeCell ref="A1:H2"/>
    <mergeCell ref="A4:A5"/>
    <mergeCell ref="B4:B5"/>
    <mergeCell ref="C4:D4"/>
    <mergeCell ref="E4:E5"/>
    <mergeCell ref="F4:F5"/>
    <mergeCell ref="G4:G5"/>
  </mergeCells>
  <conditionalFormatting sqref="A4:H5 A6:A3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  <cfRule type="iconSet" priority="2">
      <iconSet iconSet="4Rating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0BBAA-4D63-4DAB-B1B5-4526DDA5C5F9}">
  <sheetPr>
    <tabColor rgb="FFFFFF00"/>
  </sheetPr>
  <dimension ref="A2:P36"/>
  <sheetViews>
    <sheetView zoomScale="75" zoomScaleNormal="75" workbookViewId="0">
      <selection activeCell="A4" sqref="A4:P31"/>
    </sheetView>
  </sheetViews>
  <sheetFormatPr defaultColWidth="9.08984375" defaultRowHeight="15.5" x14ac:dyDescent="0.35"/>
  <cols>
    <col min="1" max="1" width="28.36328125" style="26" customWidth="1"/>
    <col min="2" max="2" width="11.08984375" style="26" customWidth="1"/>
    <col min="3" max="3" width="15.6328125" style="26" customWidth="1"/>
    <col min="4" max="4" width="13" style="26" customWidth="1"/>
    <col min="5" max="5" width="14.36328125" style="26" customWidth="1"/>
    <col min="6" max="6" width="13.90625" style="26" bestFit="1" customWidth="1"/>
    <col min="7" max="7" width="14.36328125" style="26" customWidth="1"/>
    <col min="8" max="8" width="18" style="26" customWidth="1"/>
    <col min="9" max="9" width="16.54296875" style="26" customWidth="1"/>
    <col min="10" max="10" width="14.36328125" style="26" customWidth="1"/>
    <col min="11" max="11" width="13" style="26" customWidth="1"/>
    <col min="12" max="12" width="14.90625" style="26" customWidth="1"/>
    <col min="13" max="13" width="16.08984375" style="26" customWidth="1"/>
    <col min="14" max="14" width="16.6328125" style="26" customWidth="1"/>
    <col min="15" max="15" width="12.90625" style="26" customWidth="1"/>
    <col min="16" max="16" width="15.90625" style="26" customWidth="1"/>
    <col min="17" max="16384" width="9.08984375" style="26"/>
  </cols>
  <sheetData>
    <row r="2" spans="1:16" ht="20" x14ac:dyDescent="0.4">
      <c r="A2" s="146" t="s">
        <v>167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3" spans="1:16" ht="16" thickBot="1" x14ac:dyDescent="0.4"/>
    <row r="4" spans="1:16" ht="16" thickBot="1" x14ac:dyDescent="0.4">
      <c r="A4" s="147" t="s">
        <v>39</v>
      </c>
      <c r="B4" s="149" t="s">
        <v>40</v>
      </c>
      <c r="C4" s="151" t="s">
        <v>41</v>
      </c>
      <c r="D4" s="152"/>
      <c r="E4" s="152"/>
      <c r="F4" s="152"/>
      <c r="G4" s="152"/>
      <c r="H4" s="152"/>
      <c r="I4" s="153"/>
      <c r="J4" s="151" t="s">
        <v>42</v>
      </c>
      <c r="K4" s="152"/>
      <c r="L4" s="152"/>
      <c r="M4" s="152"/>
      <c r="N4" s="152"/>
      <c r="O4" s="152"/>
      <c r="P4" s="153"/>
    </row>
    <row r="5" spans="1:16" ht="55.25" customHeight="1" thickBot="1" x14ac:dyDescent="0.4">
      <c r="A5" s="148"/>
      <c r="B5" s="150"/>
      <c r="C5" s="96" t="s">
        <v>43</v>
      </c>
      <c r="D5" s="97" t="s">
        <v>44</v>
      </c>
      <c r="E5" s="97" t="s">
        <v>45</v>
      </c>
      <c r="F5" s="97" t="s">
        <v>46</v>
      </c>
      <c r="G5" s="97" t="s">
        <v>50</v>
      </c>
      <c r="H5" s="97" t="s">
        <v>47</v>
      </c>
      <c r="I5" s="98" t="s">
        <v>48</v>
      </c>
      <c r="J5" s="96" t="s">
        <v>49</v>
      </c>
      <c r="K5" s="97" t="s">
        <v>51</v>
      </c>
      <c r="L5" s="97" t="s">
        <v>52</v>
      </c>
      <c r="M5" s="97" t="s">
        <v>53</v>
      </c>
      <c r="N5" s="97" t="s">
        <v>54</v>
      </c>
      <c r="O5" s="97" t="s">
        <v>55</v>
      </c>
      <c r="P5" s="98" t="s">
        <v>56</v>
      </c>
    </row>
    <row r="6" spans="1:16" x14ac:dyDescent="0.35">
      <c r="A6" s="162" t="s">
        <v>1</v>
      </c>
      <c r="B6" s="41">
        <v>116</v>
      </c>
      <c r="C6" s="27">
        <v>22435.62</v>
      </c>
      <c r="D6" s="28">
        <v>283.39999999999998</v>
      </c>
      <c r="E6" s="28">
        <v>980</v>
      </c>
      <c r="F6" s="28">
        <v>3767.13</v>
      </c>
      <c r="G6" s="28">
        <v>9163.25</v>
      </c>
      <c r="H6" s="28">
        <v>4039.75</v>
      </c>
      <c r="I6" s="29">
        <v>4202.09</v>
      </c>
      <c r="J6" s="44">
        <v>14129.18835030337</v>
      </c>
      <c r="K6" s="45">
        <v>35703.754366619622</v>
      </c>
      <c r="L6" s="45">
        <v>20585.741061224486</v>
      </c>
      <c r="M6" s="45">
        <v>21191.098600924317</v>
      </c>
      <c r="N6" s="45">
        <v>14361.843715839545</v>
      </c>
      <c r="O6" s="45">
        <v>8079.2770000206283</v>
      </c>
      <c r="P6" s="46">
        <v>10146.280761676524</v>
      </c>
    </row>
    <row r="7" spans="1:16" x14ac:dyDescent="0.35">
      <c r="A7" s="163" t="s">
        <v>2</v>
      </c>
      <c r="B7" s="42">
        <v>61</v>
      </c>
      <c r="C7" s="30">
        <v>15322</v>
      </c>
      <c r="D7" s="31">
        <v>167</v>
      </c>
      <c r="E7" s="31">
        <v>639</v>
      </c>
      <c r="F7" s="31">
        <v>2545</v>
      </c>
      <c r="G7" s="31">
        <v>6343.5</v>
      </c>
      <c r="H7" s="31">
        <v>2823.5</v>
      </c>
      <c r="I7" s="32">
        <v>2804</v>
      </c>
      <c r="J7" s="47">
        <v>14600.826546305967</v>
      </c>
      <c r="K7" s="48">
        <v>38227.58072027217</v>
      </c>
      <c r="L7" s="48">
        <v>22505.061410060207</v>
      </c>
      <c r="M7" s="48">
        <v>22067.548728097361</v>
      </c>
      <c r="N7" s="48">
        <v>14910.9654421819</v>
      </c>
      <c r="O7" s="48">
        <v>7908.1609532351022</v>
      </c>
      <c r="P7" s="49">
        <v>10652.928271839539</v>
      </c>
    </row>
    <row r="8" spans="1:16" x14ac:dyDescent="0.35">
      <c r="A8" s="163" t="s">
        <v>3</v>
      </c>
      <c r="B8" s="42">
        <v>152</v>
      </c>
      <c r="C8" s="30">
        <v>44050.666666666664</v>
      </c>
      <c r="D8" s="31">
        <v>524.91666666666674</v>
      </c>
      <c r="E8" s="31">
        <v>1645</v>
      </c>
      <c r="F8" s="31">
        <v>7470.25</v>
      </c>
      <c r="G8" s="31">
        <v>16324.5</v>
      </c>
      <c r="H8" s="31">
        <v>9135.5</v>
      </c>
      <c r="I8" s="32">
        <v>8950.5</v>
      </c>
      <c r="J8" s="47">
        <v>15463.736015268647</v>
      </c>
      <c r="K8" s="48">
        <v>39568.87168280677</v>
      </c>
      <c r="L8" s="48">
        <v>26803.338777516376</v>
      </c>
      <c r="M8" s="48">
        <v>22424.496410402593</v>
      </c>
      <c r="N8" s="48">
        <v>16246.995881783234</v>
      </c>
      <c r="O8" s="48">
        <v>9060.3580436971006</v>
      </c>
      <c r="P8" s="49">
        <v>11263.5553313488</v>
      </c>
    </row>
    <row r="9" spans="1:16" x14ac:dyDescent="0.35">
      <c r="A9" s="163" t="s">
        <v>4</v>
      </c>
      <c r="B9" s="42">
        <v>88</v>
      </c>
      <c r="C9" s="30">
        <v>21275</v>
      </c>
      <c r="D9" s="31">
        <v>254</v>
      </c>
      <c r="E9" s="31">
        <v>835</v>
      </c>
      <c r="F9" s="31">
        <v>2617</v>
      </c>
      <c r="G9" s="31">
        <v>8529</v>
      </c>
      <c r="H9" s="31">
        <v>4495</v>
      </c>
      <c r="I9" s="32">
        <v>4545</v>
      </c>
      <c r="J9" s="47">
        <v>11385.868814725638</v>
      </c>
      <c r="K9" s="48">
        <v>32928.965919887858</v>
      </c>
      <c r="L9" s="48">
        <v>20377.775958537466</v>
      </c>
      <c r="M9" s="48">
        <v>17687.026510571908</v>
      </c>
      <c r="N9" s="48">
        <v>11644.844098848142</v>
      </c>
      <c r="O9" s="48">
        <v>6482.8121273435099</v>
      </c>
      <c r="P9" s="49">
        <v>9264.8832155348846</v>
      </c>
    </row>
    <row r="10" spans="1:16" x14ac:dyDescent="0.35">
      <c r="A10" s="163" t="s">
        <v>5</v>
      </c>
      <c r="B10" s="42">
        <v>98</v>
      </c>
      <c r="C10" s="30">
        <v>19038.75</v>
      </c>
      <c r="D10" s="31">
        <v>236</v>
      </c>
      <c r="E10" s="31">
        <v>822</v>
      </c>
      <c r="F10" s="31">
        <v>2867</v>
      </c>
      <c r="G10" s="31">
        <v>8031.75</v>
      </c>
      <c r="H10" s="31">
        <v>3454.5</v>
      </c>
      <c r="I10" s="32">
        <v>3627.5</v>
      </c>
      <c r="J10" s="47">
        <v>13882.090667283823</v>
      </c>
      <c r="K10" s="48">
        <v>32110.266292372879</v>
      </c>
      <c r="L10" s="48">
        <v>20473.004836881591</v>
      </c>
      <c r="M10" s="48">
        <v>21322.930322346234</v>
      </c>
      <c r="N10" s="48">
        <v>14414.325765866715</v>
      </c>
      <c r="O10" s="48">
        <v>7988.899826795966</v>
      </c>
      <c r="P10" s="49">
        <v>9755.496682288076</v>
      </c>
    </row>
    <row r="11" spans="1:16" x14ac:dyDescent="0.35">
      <c r="A11" s="163" t="s">
        <v>6</v>
      </c>
      <c r="B11" s="42">
        <v>73</v>
      </c>
      <c r="C11" s="30">
        <v>15209</v>
      </c>
      <c r="D11" s="31">
        <v>163.5</v>
      </c>
      <c r="E11" s="31">
        <v>784</v>
      </c>
      <c r="F11" s="31">
        <v>2650</v>
      </c>
      <c r="G11" s="31">
        <v>6079</v>
      </c>
      <c r="H11" s="31">
        <v>2880.5</v>
      </c>
      <c r="I11" s="32">
        <v>2652</v>
      </c>
      <c r="J11" s="47">
        <v>14747.346771215507</v>
      </c>
      <c r="K11" s="48">
        <v>37407.841636085621</v>
      </c>
      <c r="L11" s="48">
        <v>23095.446167198119</v>
      </c>
      <c r="M11" s="48">
        <v>20592.139223270446</v>
      </c>
      <c r="N11" s="48">
        <v>14854.824681691067</v>
      </c>
      <c r="O11" s="48">
        <v>8106.7923138344058</v>
      </c>
      <c r="P11" s="49">
        <v>12008.341515522879</v>
      </c>
    </row>
    <row r="12" spans="1:16" x14ac:dyDescent="0.35">
      <c r="A12" s="163" t="s">
        <v>7</v>
      </c>
      <c r="B12" s="42">
        <v>84</v>
      </c>
      <c r="C12" s="30">
        <v>21853.45</v>
      </c>
      <c r="D12" s="31">
        <v>261</v>
      </c>
      <c r="E12" s="31">
        <v>905.25</v>
      </c>
      <c r="F12" s="31">
        <v>3628</v>
      </c>
      <c r="G12" s="31">
        <v>7782.75</v>
      </c>
      <c r="H12" s="31">
        <v>4564.45</v>
      </c>
      <c r="I12" s="32">
        <v>4712</v>
      </c>
      <c r="J12" s="47">
        <v>13853.576476076718</v>
      </c>
      <c r="K12" s="48">
        <v>35474.189773307793</v>
      </c>
      <c r="L12" s="48">
        <v>22573.224179324301</v>
      </c>
      <c r="M12" s="48">
        <v>20535.057181752163</v>
      </c>
      <c r="N12" s="48">
        <v>14740.934152366839</v>
      </c>
      <c r="O12" s="48">
        <v>8013.1458160956472</v>
      </c>
      <c r="P12" s="49">
        <v>10028.325545828611</v>
      </c>
    </row>
    <row r="13" spans="1:16" x14ac:dyDescent="0.35">
      <c r="A13" s="163" t="s">
        <v>8</v>
      </c>
      <c r="B13" s="42">
        <v>97</v>
      </c>
      <c r="C13" s="30">
        <v>21951.65</v>
      </c>
      <c r="D13" s="31">
        <v>222.5</v>
      </c>
      <c r="E13" s="31">
        <v>952</v>
      </c>
      <c r="F13" s="31">
        <v>4396.5</v>
      </c>
      <c r="G13" s="31">
        <v>8894.33</v>
      </c>
      <c r="H13" s="31">
        <v>3675.66</v>
      </c>
      <c r="I13" s="32">
        <v>3810.66</v>
      </c>
      <c r="J13" s="47">
        <v>13977.103793988148</v>
      </c>
      <c r="K13" s="48">
        <v>33535.710192496532</v>
      </c>
      <c r="L13" s="48">
        <v>20692.509692212352</v>
      </c>
      <c r="M13" s="48">
        <v>19559.955129461425</v>
      </c>
      <c r="N13" s="48">
        <v>14138.955286195831</v>
      </c>
      <c r="O13" s="48">
        <v>7814.5506491409506</v>
      </c>
      <c r="P13" s="49">
        <v>10282.737798206777</v>
      </c>
    </row>
    <row r="14" spans="1:16" x14ac:dyDescent="0.35">
      <c r="A14" s="163" t="s">
        <v>9</v>
      </c>
      <c r="B14" s="42">
        <v>99</v>
      </c>
      <c r="C14" s="30">
        <v>19625.25</v>
      </c>
      <c r="D14" s="31">
        <v>281.25</v>
      </c>
      <c r="E14" s="31">
        <v>913</v>
      </c>
      <c r="F14" s="31">
        <v>3252.5</v>
      </c>
      <c r="G14" s="31">
        <v>7378</v>
      </c>
      <c r="H14" s="31">
        <v>4017.5</v>
      </c>
      <c r="I14" s="32">
        <v>3783</v>
      </c>
      <c r="J14" s="47">
        <v>14331.804468089691</v>
      </c>
      <c r="K14" s="48">
        <v>36976.005402699273</v>
      </c>
      <c r="L14" s="48">
        <v>22923.851470147853</v>
      </c>
      <c r="M14" s="48">
        <v>21507.18132949328</v>
      </c>
      <c r="N14" s="48">
        <v>14771.170449722553</v>
      </c>
      <c r="O14" s="48">
        <v>8115.1722873169865</v>
      </c>
      <c r="P14" s="49">
        <v>10150.610647395484</v>
      </c>
    </row>
    <row r="15" spans="1:16" x14ac:dyDescent="0.35">
      <c r="A15" s="163" t="s">
        <v>10</v>
      </c>
      <c r="B15" s="42">
        <v>82</v>
      </c>
      <c r="C15" s="30">
        <v>15263.25</v>
      </c>
      <c r="D15" s="31">
        <v>175</v>
      </c>
      <c r="E15" s="31">
        <v>626.5</v>
      </c>
      <c r="F15" s="31">
        <v>2109.25</v>
      </c>
      <c r="G15" s="31">
        <v>5946</v>
      </c>
      <c r="H15" s="31">
        <v>3169</v>
      </c>
      <c r="I15" s="32">
        <v>3237.5</v>
      </c>
      <c r="J15" s="47">
        <v>13303.999119362825</v>
      </c>
      <c r="K15" s="48">
        <v>33391.968259047622</v>
      </c>
      <c r="L15" s="48">
        <v>19874.066942803929</v>
      </c>
      <c r="M15" s="48">
        <v>21256.550829413944</v>
      </c>
      <c r="N15" s="48">
        <v>14440.793516645263</v>
      </c>
      <c r="O15" s="48">
        <v>7554.1314758073013</v>
      </c>
      <c r="P15" s="49">
        <v>9306.003533549756</v>
      </c>
    </row>
    <row r="16" spans="1:16" x14ac:dyDescent="0.35">
      <c r="A16" s="163" t="s">
        <v>11</v>
      </c>
      <c r="B16" s="42">
        <v>26</v>
      </c>
      <c r="C16" s="30">
        <v>4549</v>
      </c>
      <c r="D16" s="31">
        <v>71</v>
      </c>
      <c r="E16" s="31">
        <v>208</v>
      </c>
      <c r="F16" s="31">
        <v>632</v>
      </c>
      <c r="G16" s="31">
        <v>1770</v>
      </c>
      <c r="H16" s="31">
        <v>844</v>
      </c>
      <c r="I16" s="32">
        <v>1024</v>
      </c>
      <c r="J16" s="47">
        <v>12625.5316517916</v>
      </c>
      <c r="K16" s="48">
        <v>43883.736877934272</v>
      </c>
      <c r="L16" s="48">
        <v>20581.952811698717</v>
      </c>
      <c r="M16" s="48">
        <v>17565.68915611814</v>
      </c>
      <c r="N16" s="48">
        <v>12409.455943973637</v>
      </c>
      <c r="O16" s="48">
        <v>7575.9498558451814</v>
      </c>
      <c r="P16" s="49">
        <v>10328.513413085937</v>
      </c>
    </row>
    <row r="17" spans="1:16" x14ac:dyDescent="0.35">
      <c r="A17" s="163" t="s">
        <v>12</v>
      </c>
      <c r="B17" s="42">
        <v>133</v>
      </c>
      <c r="C17" s="30">
        <v>39273</v>
      </c>
      <c r="D17" s="31">
        <v>368</v>
      </c>
      <c r="E17" s="31">
        <v>1540.5</v>
      </c>
      <c r="F17" s="31">
        <v>7779.75</v>
      </c>
      <c r="G17" s="31">
        <v>15560.25</v>
      </c>
      <c r="H17" s="31">
        <v>7435</v>
      </c>
      <c r="I17" s="32">
        <v>6589.5</v>
      </c>
      <c r="J17" s="47">
        <v>14528.632397076028</v>
      </c>
      <c r="K17" s="48">
        <v>41007.705112669806</v>
      </c>
      <c r="L17" s="48">
        <v>22973.039296018545</v>
      </c>
      <c r="M17" s="48">
        <v>20363.435425339885</v>
      </c>
      <c r="N17" s="48">
        <v>14567.389095883736</v>
      </c>
      <c r="O17" s="48">
        <v>8210.6874059503625</v>
      </c>
      <c r="P17" s="49">
        <v>11224.078279176567</v>
      </c>
    </row>
    <row r="18" spans="1:16" x14ac:dyDescent="0.35">
      <c r="A18" s="163" t="s">
        <v>13</v>
      </c>
      <c r="B18" s="42">
        <v>102</v>
      </c>
      <c r="C18" s="30">
        <v>40458</v>
      </c>
      <c r="D18" s="31">
        <v>442</v>
      </c>
      <c r="E18" s="31">
        <v>1735</v>
      </c>
      <c r="F18" s="31">
        <v>8426</v>
      </c>
      <c r="G18" s="31">
        <v>14931</v>
      </c>
      <c r="H18" s="31">
        <v>8027</v>
      </c>
      <c r="I18" s="32">
        <v>6897</v>
      </c>
      <c r="J18" s="47">
        <v>17516.67078170778</v>
      </c>
      <c r="K18" s="48">
        <v>41873.666183898924</v>
      </c>
      <c r="L18" s="48">
        <v>27241.821967627289</v>
      </c>
      <c r="M18" s="48">
        <v>23635.447002622841</v>
      </c>
      <c r="N18" s="48">
        <v>18127.859095143212</v>
      </c>
      <c r="O18" s="48">
        <v>9751.975743968278</v>
      </c>
      <c r="P18" s="49">
        <v>13747.759283558065</v>
      </c>
    </row>
    <row r="19" spans="1:16" x14ac:dyDescent="0.35">
      <c r="A19" s="163" t="s">
        <v>14</v>
      </c>
      <c r="B19" s="42">
        <v>81</v>
      </c>
      <c r="C19" s="30">
        <v>14718</v>
      </c>
      <c r="D19" s="31">
        <v>210</v>
      </c>
      <c r="E19" s="31">
        <v>624</v>
      </c>
      <c r="F19" s="31">
        <v>2029</v>
      </c>
      <c r="G19" s="31">
        <v>5481</v>
      </c>
      <c r="H19" s="31">
        <v>3189</v>
      </c>
      <c r="I19" s="32">
        <v>3185</v>
      </c>
      <c r="J19" s="47">
        <v>14127.762586906059</v>
      </c>
      <c r="K19" s="48">
        <v>44806.55773015874</v>
      </c>
      <c r="L19" s="48">
        <v>24013.507370459407</v>
      </c>
      <c r="M19" s="48">
        <v>22284.670789797932</v>
      </c>
      <c r="N19" s="48">
        <v>14604.360019993317</v>
      </c>
      <c r="O19" s="48">
        <v>7892.8463461638976</v>
      </c>
      <c r="P19" s="49">
        <v>10394.41844005756</v>
      </c>
    </row>
    <row r="20" spans="1:16" x14ac:dyDescent="0.35">
      <c r="A20" s="163" t="s">
        <v>15</v>
      </c>
      <c r="B20" s="42">
        <v>134</v>
      </c>
      <c r="C20" s="30">
        <v>30048.75</v>
      </c>
      <c r="D20" s="31">
        <v>404</v>
      </c>
      <c r="E20" s="31">
        <v>946</v>
      </c>
      <c r="F20" s="31">
        <v>5380.75</v>
      </c>
      <c r="G20" s="31">
        <v>10912.25</v>
      </c>
      <c r="H20" s="31">
        <v>6008.75</v>
      </c>
      <c r="I20" s="32">
        <v>6397</v>
      </c>
      <c r="J20" s="47">
        <v>13880.293179465853</v>
      </c>
      <c r="K20" s="48">
        <v>34805.264671092104</v>
      </c>
      <c r="L20" s="48">
        <v>21986.036515050222</v>
      </c>
      <c r="M20" s="48">
        <v>19981.853924594881</v>
      </c>
      <c r="N20" s="48">
        <v>14795.288963188026</v>
      </c>
      <c r="O20" s="48">
        <v>8274.8698948503097</v>
      </c>
      <c r="P20" s="49">
        <v>9932.2284245929677</v>
      </c>
    </row>
    <row r="21" spans="1:16" x14ac:dyDescent="0.35">
      <c r="A21" s="163" t="s">
        <v>16</v>
      </c>
      <c r="B21" s="42">
        <v>102</v>
      </c>
      <c r="C21" s="30">
        <v>22460.25</v>
      </c>
      <c r="D21" s="31">
        <v>312</v>
      </c>
      <c r="E21" s="31">
        <v>1117</v>
      </c>
      <c r="F21" s="31">
        <v>3643.25</v>
      </c>
      <c r="G21" s="31">
        <v>8905</v>
      </c>
      <c r="H21" s="31">
        <v>4477</v>
      </c>
      <c r="I21" s="32">
        <v>4006</v>
      </c>
      <c r="J21" s="47">
        <v>14533.689231271541</v>
      </c>
      <c r="K21" s="48">
        <v>37696.903795405982</v>
      </c>
      <c r="L21" s="48">
        <v>20951.687798418381</v>
      </c>
      <c r="M21" s="48">
        <v>21503.934261991351</v>
      </c>
      <c r="N21" s="48">
        <v>15155.797766142621</v>
      </c>
      <c r="O21" s="48">
        <v>8257.5633919663469</v>
      </c>
      <c r="P21" s="49">
        <v>10232.183072474618</v>
      </c>
    </row>
    <row r="22" spans="1:16" x14ac:dyDescent="0.35">
      <c r="A22" s="163" t="s">
        <v>17</v>
      </c>
      <c r="B22" s="42">
        <v>91</v>
      </c>
      <c r="C22" s="30">
        <v>19295.5</v>
      </c>
      <c r="D22" s="31">
        <v>221.5</v>
      </c>
      <c r="E22" s="31">
        <v>815</v>
      </c>
      <c r="F22" s="31">
        <v>3122</v>
      </c>
      <c r="G22" s="31">
        <v>7723.25</v>
      </c>
      <c r="H22" s="31">
        <v>3804.5</v>
      </c>
      <c r="I22" s="32">
        <v>3609.25</v>
      </c>
      <c r="J22" s="47">
        <v>13743.302793440613</v>
      </c>
      <c r="K22" s="48">
        <v>37208.889559819414</v>
      </c>
      <c r="L22" s="48">
        <v>21944.484201431507</v>
      </c>
      <c r="M22" s="48">
        <v>20111.464404761904</v>
      </c>
      <c r="N22" s="48">
        <v>14046.77482504127</v>
      </c>
      <c r="O22" s="48">
        <v>7764.7288333990437</v>
      </c>
      <c r="P22" s="49">
        <v>10595.475238161203</v>
      </c>
    </row>
    <row r="23" spans="1:16" x14ac:dyDescent="0.35">
      <c r="A23" s="163" t="s">
        <v>18</v>
      </c>
      <c r="B23" s="42">
        <v>88</v>
      </c>
      <c r="C23" s="30">
        <v>17378.25</v>
      </c>
      <c r="D23" s="31">
        <v>216</v>
      </c>
      <c r="E23" s="31">
        <v>715</v>
      </c>
      <c r="F23" s="31">
        <v>2513.5</v>
      </c>
      <c r="G23" s="31">
        <v>7128.5</v>
      </c>
      <c r="H23" s="31">
        <v>3324</v>
      </c>
      <c r="I23" s="32">
        <v>3481.25</v>
      </c>
      <c r="J23" s="47">
        <v>14325.855996432323</v>
      </c>
      <c r="K23" s="48">
        <v>38873.414216820987</v>
      </c>
      <c r="L23" s="48">
        <v>23763.441432400927</v>
      </c>
      <c r="M23" s="48">
        <v>21831.44134341224</v>
      </c>
      <c r="N23" s="48">
        <v>14768.263025882021</v>
      </c>
      <c r="O23" s="48">
        <v>7809.1210740072192</v>
      </c>
      <c r="P23" s="49">
        <v>10761.760754997009</v>
      </c>
    </row>
    <row r="24" spans="1:16" x14ac:dyDescent="0.35">
      <c r="A24" s="163" t="s">
        <v>19</v>
      </c>
      <c r="B24" s="42">
        <v>89</v>
      </c>
      <c r="C24" s="30">
        <v>17274.05</v>
      </c>
      <c r="D24" s="31">
        <v>195.5</v>
      </c>
      <c r="E24" s="31">
        <v>634.5</v>
      </c>
      <c r="F24" s="31">
        <v>3001.25</v>
      </c>
      <c r="G24" s="31">
        <v>7085.8</v>
      </c>
      <c r="H24" s="31">
        <v>3278.65</v>
      </c>
      <c r="I24" s="32">
        <v>3078.35</v>
      </c>
      <c r="J24" s="47">
        <v>13292.729199460302</v>
      </c>
      <c r="K24" s="48">
        <v>37232.485281329929</v>
      </c>
      <c r="L24" s="48">
        <v>22772.211045442604</v>
      </c>
      <c r="M24" s="48">
        <v>19136.332041483754</v>
      </c>
      <c r="N24" s="48">
        <v>13411.53785553239</v>
      </c>
      <c r="O24" s="48">
        <v>7226.4927114563352</v>
      </c>
      <c r="P24" s="49">
        <v>10308.710264412135</v>
      </c>
    </row>
    <row r="25" spans="1:16" x14ac:dyDescent="0.35">
      <c r="A25" s="163" t="s">
        <v>20</v>
      </c>
      <c r="B25" s="42">
        <v>164</v>
      </c>
      <c r="C25" s="30">
        <v>34462.400000000001</v>
      </c>
      <c r="D25" s="31">
        <v>483.53</v>
      </c>
      <c r="E25" s="31">
        <v>1401.09</v>
      </c>
      <c r="F25" s="31">
        <v>6089.8466666666673</v>
      </c>
      <c r="G25" s="31">
        <v>12638.336666666666</v>
      </c>
      <c r="H25" s="31">
        <v>6928.05</v>
      </c>
      <c r="I25" s="32">
        <v>6921.5466666666662</v>
      </c>
      <c r="J25" s="47">
        <v>13408.781146428884</v>
      </c>
      <c r="K25" s="48">
        <v>35120.688937385356</v>
      </c>
      <c r="L25" s="48">
        <v>22417.74587725454</v>
      </c>
      <c r="M25" s="48">
        <v>18379.448590118365</v>
      </c>
      <c r="N25" s="48">
        <v>13905.494134328834</v>
      </c>
      <c r="O25" s="48">
        <v>7643.9408346679402</v>
      </c>
      <c r="P25" s="49">
        <v>10558.283023972921</v>
      </c>
    </row>
    <row r="26" spans="1:16" x14ac:dyDescent="0.35">
      <c r="A26" s="163" t="s">
        <v>21</v>
      </c>
      <c r="B26" s="42">
        <v>64</v>
      </c>
      <c r="C26" s="30">
        <v>12533.27</v>
      </c>
      <c r="D26" s="31">
        <v>144.9</v>
      </c>
      <c r="E26" s="31">
        <v>524.5</v>
      </c>
      <c r="F26" s="31">
        <v>1534</v>
      </c>
      <c r="G26" s="31">
        <v>4669.3</v>
      </c>
      <c r="H26" s="31">
        <v>2741.6299999999997</v>
      </c>
      <c r="I26" s="32">
        <v>2918.94</v>
      </c>
      <c r="J26" s="47">
        <v>13866.991141644059</v>
      </c>
      <c r="K26" s="48">
        <v>42595.512692661607</v>
      </c>
      <c r="L26" s="48">
        <v>23276.539939625043</v>
      </c>
      <c r="M26" s="48">
        <v>22171.456637874839</v>
      </c>
      <c r="N26" s="48">
        <v>14523.261299695174</v>
      </c>
      <c r="O26" s="48">
        <v>8161.1378431808835</v>
      </c>
      <c r="P26" s="49">
        <v>10695.255902542245</v>
      </c>
    </row>
    <row r="27" spans="1:16" x14ac:dyDescent="0.35">
      <c r="A27" s="163" t="s">
        <v>22</v>
      </c>
      <c r="B27" s="42">
        <v>77</v>
      </c>
      <c r="C27" s="30">
        <v>19441</v>
      </c>
      <c r="D27" s="31">
        <v>208</v>
      </c>
      <c r="E27" s="31">
        <v>962</v>
      </c>
      <c r="F27" s="31">
        <v>3193</v>
      </c>
      <c r="G27" s="31">
        <v>7990</v>
      </c>
      <c r="H27" s="31">
        <v>3708</v>
      </c>
      <c r="I27" s="32">
        <v>3380</v>
      </c>
      <c r="J27" s="47">
        <v>14897.995498002507</v>
      </c>
      <c r="K27" s="48">
        <v>40405.407512019221</v>
      </c>
      <c r="L27" s="48">
        <v>21283.65621881498</v>
      </c>
      <c r="M27" s="48">
        <v>22469.383339858017</v>
      </c>
      <c r="N27" s="48">
        <v>15054.472364309557</v>
      </c>
      <c r="O27" s="48">
        <v>8565.2468096008615</v>
      </c>
      <c r="P27" s="49">
        <v>10935.745004930965</v>
      </c>
    </row>
    <row r="28" spans="1:16" x14ac:dyDescent="0.35">
      <c r="A28" s="163" t="s">
        <v>23</v>
      </c>
      <c r="B28" s="42">
        <v>84</v>
      </c>
      <c r="C28" s="30">
        <v>18617.25</v>
      </c>
      <c r="D28" s="31">
        <v>214.5</v>
      </c>
      <c r="E28" s="31">
        <v>922</v>
      </c>
      <c r="F28" s="31">
        <v>2642.5</v>
      </c>
      <c r="G28" s="31">
        <v>7536.25</v>
      </c>
      <c r="H28" s="31">
        <v>3563</v>
      </c>
      <c r="I28" s="32">
        <v>3739</v>
      </c>
      <c r="J28" s="47">
        <v>14398.567907760271</v>
      </c>
      <c r="K28" s="48">
        <v>34572.882260683749</v>
      </c>
      <c r="L28" s="48">
        <v>20743.721150578454</v>
      </c>
      <c r="M28" s="48">
        <v>22381.530107116592</v>
      </c>
      <c r="N28" s="48">
        <v>14960.938709791566</v>
      </c>
      <c r="O28" s="48">
        <v>8566.611438862381</v>
      </c>
      <c r="P28" s="49">
        <v>10458.609258788745</v>
      </c>
    </row>
    <row r="29" spans="1:16" x14ac:dyDescent="0.35">
      <c r="A29" s="163" t="s">
        <v>24</v>
      </c>
      <c r="B29" s="42">
        <v>76</v>
      </c>
      <c r="C29" s="30">
        <v>13888.5</v>
      </c>
      <c r="D29" s="31">
        <v>222</v>
      </c>
      <c r="E29" s="31">
        <v>664.5</v>
      </c>
      <c r="F29" s="31">
        <v>2657</v>
      </c>
      <c r="G29" s="31">
        <v>5303</v>
      </c>
      <c r="H29" s="31">
        <v>2614</v>
      </c>
      <c r="I29" s="32">
        <v>2428</v>
      </c>
      <c r="J29" s="47">
        <v>14859.773597160711</v>
      </c>
      <c r="K29" s="48">
        <v>38890.237764710961</v>
      </c>
      <c r="L29" s="48">
        <v>23352.988427554359</v>
      </c>
      <c r="M29" s="48">
        <v>21781.584107943658</v>
      </c>
      <c r="N29" s="48">
        <v>14818.172497328635</v>
      </c>
      <c r="O29" s="48">
        <v>8101.941292613722</v>
      </c>
      <c r="P29" s="49">
        <v>10129.884729513442</v>
      </c>
    </row>
    <row r="30" spans="1:16" ht="16" thickBot="1" x14ac:dyDescent="0.4">
      <c r="A30" s="164" t="s">
        <v>25</v>
      </c>
      <c r="B30" s="43">
        <v>68</v>
      </c>
      <c r="C30" s="33">
        <v>16278.5</v>
      </c>
      <c r="D30" s="34">
        <v>166</v>
      </c>
      <c r="E30" s="34">
        <v>671.5</v>
      </c>
      <c r="F30" s="34">
        <v>2233</v>
      </c>
      <c r="G30" s="34">
        <v>6477.75</v>
      </c>
      <c r="H30" s="34">
        <v>3411</v>
      </c>
      <c r="I30" s="35">
        <v>3319.25</v>
      </c>
      <c r="J30" s="50">
        <v>13439.482697918462</v>
      </c>
      <c r="K30" s="51">
        <v>36009.910430839031</v>
      </c>
      <c r="L30" s="51">
        <v>20537.634202994301</v>
      </c>
      <c r="M30" s="51">
        <v>21864.591792689542</v>
      </c>
      <c r="N30" s="51">
        <v>14188.719955181541</v>
      </c>
      <c r="O30" s="51">
        <v>7717.197670578279</v>
      </c>
      <c r="P30" s="52">
        <v>9625.0589868615934</v>
      </c>
    </row>
    <row r="31" spans="1:16" s="37" customFormat="1" thickBot="1" x14ac:dyDescent="0.35">
      <c r="A31" s="39" t="s">
        <v>33</v>
      </c>
      <c r="B31" s="53">
        <v>2329</v>
      </c>
      <c r="C31" s="57">
        <v>536700.35666666669</v>
      </c>
      <c r="D31" s="55">
        <v>6447.496666666666</v>
      </c>
      <c r="E31" s="55">
        <v>22582.34</v>
      </c>
      <c r="F31" s="55">
        <v>90179.476666666669</v>
      </c>
      <c r="G31" s="55">
        <v>208583.76666666666</v>
      </c>
      <c r="H31" s="55">
        <v>105608.94</v>
      </c>
      <c r="I31" s="56">
        <v>103298.33666666667</v>
      </c>
      <c r="J31" s="54">
        <v>14341.859487037071</v>
      </c>
      <c r="K31" s="55">
        <v>37494.283301773328</v>
      </c>
      <c r="L31" s="55">
        <v>22676.370218851986</v>
      </c>
      <c r="M31" s="55">
        <v>21059.703173293768</v>
      </c>
      <c r="N31" s="55">
        <v>14784.340755394069</v>
      </c>
      <c r="O31" s="55">
        <v>8157.9991355602579</v>
      </c>
      <c r="P31" s="56">
        <v>10638.769599679021</v>
      </c>
    </row>
    <row r="33" spans="4:9" x14ac:dyDescent="0.35">
      <c r="D33" s="80">
        <f>(D31/C31)*100</f>
        <v>1.2013214797751794</v>
      </c>
      <c r="E33" s="80">
        <f>(E31/C31)*100</f>
        <v>4.2076253014352698</v>
      </c>
      <c r="F33" s="80">
        <f>(F31/C31)*100</f>
        <v>16.802574387457554</v>
      </c>
      <c r="G33" s="80">
        <f>(G31/C31)*100</f>
        <v>38.864100624440923</v>
      </c>
      <c r="H33" s="80">
        <f>(H31/C31)*100</f>
        <v>19.677449192677077</v>
      </c>
      <c r="I33" s="80">
        <f>(I31/C31)*100</f>
        <v>19.246929014213997</v>
      </c>
    </row>
    <row r="35" spans="4:9" x14ac:dyDescent="0.35">
      <c r="D35" s="26">
        <v>1</v>
      </c>
      <c r="E35" s="26">
        <v>4</v>
      </c>
      <c r="F35" s="26">
        <v>17</v>
      </c>
      <c r="G35" s="26">
        <v>39</v>
      </c>
      <c r="H35" s="26">
        <v>20</v>
      </c>
      <c r="I35" s="26">
        <v>19</v>
      </c>
    </row>
    <row r="36" spans="4:9" x14ac:dyDescent="0.35">
      <c r="E36" s="26">
        <f>1+4+17+39+20+19</f>
        <v>100</v>
      </c>
    </row>
  </sheetData>
  <mergeCells count="5">
    <mergeCell ref="A2:P2"/>
    <mergeCell ref="A4:A5"/>
    <mergeCell ref="B4:B5"/>
    <mergeCell ref="C4:I4"/>
    <mergeCell ref="J4:P4"/>
  </mergeCells>
  <conditionalFormatting sqref="A4:P5 A6:A31">
    <cfRule type="iconSet" priority="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F86DE-935F-4E3E-9463-A8EC56BA6A2F}">
  <sheetPr>
    <tabColor rgb="FFFFFF00"/>
  </sheetPr>
  <dimension ref="A2:P36"/>
  <sheetViews>
    <sheetView zoomScale="75" zoomScaleNormal="75" workbookViewId="0">
      <selection activeCell="D11" sqref="A4:P31"/>
    </sheetView>
  </sheetViews>
  <sheetFormatPr defaultColWidth="9.08984375" defaultRowHeight="15.5" x14ac:dyDescent="0.35"/>
  <cols>
    <col min="1" max="1" width="28.36328125" style="26" customWidth="1"/>
    <col min="2" max="2" width="11.08984375" style="26" customWidth="1"/>
    <col min="3" max="3" width="15.6328125" style="26" customWidth="1"/>
    <col min="4" max="4" width="13" style="26" customWidth="1"/>
    <col min="5" max="5" width="14.36328125" style="26" customWidth="1"/>
    <col min="6" max="6" width="13.90625" style="26" bestFit="1" customWidth="1"/>
    <col min="7" max="7" width="14.36328125" style="26" customWidth="1"/>
    <col min="8" max="8" width="18" style="26" customWidth="1"/>
    <col min="9" max="9" width="13" style="26" customWidth="1"/>
    <col min="10" max="10" width="14.36328125" style="26" customWidth="1"/>
    <col min="11" max="11" width="13" style="26" customWidth="1"/>
    <col min="12" max="12" width="14.90625" style="26" customWidth="1"/>
    <col min="13" max="13" width="16.08984375" style="26" customWidth="1"/>
    <col min="14" max="14" width="16.6328125" style="26" customWidth="1"/>
    <col min="15" max="15" width="12.90625" style="26" customWidth="1"/>
    <col min="16" max="16" width="15.90625" style="26" customWidth="1"/>
    <col min="17" max="16384" width="9.08984375" style="26"/>
  </cols>
  <sheetData>
    <row r="2" spans="1:16" ht="20" x14ac:dyDescent="0.4">
      <c r="A2" s="146" t="s">
        <v>168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3" spans="1:16" ht="16" thickBot="1" x14ac:dyDescent="0.4"/>
    <row r="4" spans="1:16" ht="16" thickBot="1" x14ac:dyDescent="0.4">
      <c r="A4" s="147" t="s">
        <v>39</v>
      </c>
      <c r="B4" s="149" t="s">
        <v>40</v>
      </c>
      <c r="C4" s="151" t="s">
        <v>41</v>
      </c>
      <c r="D4" s="152"/>
      <c r="E4" s="152"/>
      <c r="F4" s="152"/>
      <c r="G4" s="152"/>
      <c r="H4" s="152"/>
      <c r="I4" s="153"/>
      <c r="J4" s="151" t="s">
        <v>42</v>
      </c>
      <c r="K4" s="152"/>
      <c r="L4" s="152"/>
      <c r="M4" s="152"/>
      <c r="N4" s="152"/>
      <c r="O4" s="152"/>
      <c r="P4" s="153"/>
    </row>
    <row r="5" spans="1:16" ht="55.25" customHeight="1" thickBot="1" x14ac:dyDescent="0.4">
      <c r="A5" s="148"/>
      <c r="B5" s="150"/>
      <c r="C5" s="96" t="s">
        <v>43</v>
      </c>
      <c r="D5" s="97" t="s">
        <v>44</v>
      </c>
      <c r="E5" s="97" t="s">
        <v>45</v>
      </c>
      <c r="F5" s="97" t="s">
        <v>46</v>
      </c>
      <c r="G5" s="97" t="s">
        <v>50</v>
      </c>
      <c r="H5" s="97" t="s">
        <v>47</v>
      </c>
      <c r="I5" s="98" t="s">
        <v>48</v>
      </c>
      <c r="J5" s="96" t="s">
        <v>49</v>
      </c>
      <c r="K5" s="97" t="s">
        <v>51</v>
      </c>
      <c r="L5" s="97" t="s">
        <v>52</v>
      </c>
      <c r="M5" s="97" t="s">
        <v>53</v>
      </c>
      <c r="N5" s="97" t="s">
        <v>54</v>
      </c>
      <c r="O5" s="97" t="s">
        <v>55</v>
      </c>
      <c r="P5" s="98" t="s">
        <v>56</v>
      </c>
    </row>
    <row r="6" spans="1:16" x14ac:dyDescent="0.35">
      <c r="A6" s="40" t="s">
        <v>1</v>
      </c>
      <c r="B6" s="41">
        <v>116</v>
      </c>
      <c r="C6" s="27">
        <v>21636.14</v>
      </c>
      <c r="D6" s="28">
        <v>276.25</v>
      </c>
      <c r="E6" s="28">
        <v>955</v>
      </c>
      <c r="F6" s="28">
        <v>3720.97</v>
      </c>
      <c r="G6" s="28">
        <v>8832.98</v>
      </c>
      <c r="H6" s="28">
        <v>3813.67</v>
      </c>
      <c r="I6" s="29">
        <v>4037.27</v>
      </c>
      <c r="J6" s="44">
        <v>13648.309679331658</v>
      </c>
      <c r="K6" s="45">
        <v>35366.458345954517</v>
      </c>
      <c r="L6" s="45">
        <v>19873.352096123868</v>
      </c>
      <c r="M6" s="45">
        <v>21214.529486235093</v>
      </c>
      <c r="N6" s="45">
        <v>13333.480089149294</v>
      </c>
      <c r="O6" s="45">
        <v>7427.1324101658547</v>
      </c>
      <c r="P6" s="46">
        <v>10119.08277127851</v>
      </c>
    </row>
    <row r="7" spans="1:16" x14ac:dyDescent="0.35">
      <c r="A7" s="36" t="s">
        <v>2</v>
      </c>
      <c r="B7" s="42">
        <v>59</v>
      </c>
      <c r="C7" s="30">
        <v>14955.5</v>
      </c>
      <c r="D7" s="31">
        <v>170</v>
      </c>
      <c r="E7" s="31">
        <v>617</v>
      </c>
      <c r="F7" s="31">
        <v>2537</v>
      </c>
      <c r="G7" s="31">
        <v>6257.5</v>
      </c>
      <c r="H7" s="31">
        <v>2681.5</v>
      </c>
      <c r="I7" s="32">
        <v>2692.5</v>
      </c>
      <c r="J7" s="47">
        <v>14399.113301286177</v>
      </c>
      <c r="K7" s="48">
        <v>37888.572327576607</v>
      </c>
      <c r="L7" s="48">
        <v>20972.533713277193</v>
      </c>
      <c r="M7" s="48">
        <v>22934.420035153238</v>
      </c>
      <c r="N7" s="48">
        <v>13829.986923258322</v>
      </c>
      <c r="O7" s="48">
        <v>7693.5791022941803</v>
      </c>
      <c r="P7" s="49">
        <v>11104.290606702418</v>
      </c>
    </row>
    <row r="8" spans="1:16" x14ac:dyDescent="0.35">
      <c r="A8" s="36" t="s">
        <v>3</v>
      </c>
      <c r="B8" s="42">
        <v>147</v>
      </c>
      <c r="C8" s="30">
        <v>43775</v>
      </c>
      <c r="D8" s="31">
        <v>519.5</v>
      </c>
      <c r="E8" s="31">
        <v>1636</v>
      </c>
      <c r="F8" s="31">
        <v>7527.5</v>
      </c>
      <c r="G8" s="31">
        <v>16339.75</v>
      </c>
      <c r="H8" s="31">
        <v>8953.75</v>
      </c>
      <c r="I8" s="32">
        <v>8798.5</v>
      </c>
      <c r="J8" s="47">
        <v>15337.542120881781</v>
      </c>
      <c r="K8" s="48">
        <v>38285.98611470958</v>
      </c>
      <c r="L8" s="48">
        <v>24619.522998973513</v>
      </c>
      <c r="M8" s="48">
        <v>23013.669159893256</v>
      </c>
      <c r="N8" s="48">
        <v>15110.284768052203</v>
      </c>
      <c r="O8" s="48">
        <v>8476.7487510610863</v>
      </c>
      <c r="P8" s="49">
        <v>12099.877333714856</v>
      </c>
    </row>
    <row r="9" spans="1:16" x14ac:dyDescent="0.35">
      <c r="A9" s="36" t="s">
        <v>4</v>
      </c>
      <c r="B9" s="42">
        <v>88</v>
      </c>
      <c r="C9" s="30">
        <v>15395.1</v>
      </c>
      <c r="D9" s="31">
        <v>241</v>
      </c>
      <c r="E9" s="31">
        <v>640.1</v>
      </c>
      <c r="F9" s="31">
        <v>1919</v>
      </c>
      <c r="G9" s="31">
        <v>6047</v>
      </c>
      <c r="H9" s="31">
        <v>3108.5</v>
      </c>
      <c r="I9" s="32">
        <v>3439.5</v>
      </c>
      <c r="J9" s="47">
        <v>14583.051267215937</v>
      </c>
      <c r="K9" s="48">
        <v>39241.601866319441</v>
      </c>
      <c r="L9" s="48">
        <v>23072.026044126127</v>
      </c>
      <c r="M9" s="48">
        <v>22147.895021064905</v>
      </c>
      <c r="N9" s="48">
        <v>13739.798214190751</v>
      </c>
      <c r="O9" s="48">
        <v>7773.1995492275191</v>
      </c>
      <c r="P9" s="49">
        <v>11543.784176452587</v>
      </c>
    </row>
    <row r="10" spans="1:16" x14ac:dyDescent="0.35">
      <c r="A10" s="36" t="s">
        <v>5</v>
      </c>
      <c r="B10" s="42">
        <v>96</v>
      </c>
      <c r="C10" s="30">
        <v>18301.75</v>
      </c>
      <c r="D10" s="31">
        <v>227.5</v>
      </c>
      <c r="E10" s="31">
        <v>792.75</v>
      </c>
      <c r="F10" s="31">
        <v>2768.75</v>
      </c>
      <c r="G10" s="31">
        <v>7767</v>
      </c>
      <c r="H10" s="31">
        <v>3162</v>
      </c>
      <c r="I10" s="32">
        <v>3583.75</v>
      </c>
      <c r="J10" s="47">
        <v>13411.010775204753</v>
      </c>
      <c r="K10" s="48">
        <v>32474.196541863828</v>
      </c>
      <c r="L10" s="48">
        <v>19804.089635128756</v>
      </c>
      <c r="M10" s="48">
        <v>22075.57094752364</v>
      </c>
      <c r="N10" s="48">
        <v>13129.210695838867</v>
      </c>
      <c r="O10" s="48">
        <v>7490.2852481238706</v>
      </c>
      <c r="P10" s="49">
        <v>9750.8144982877857</v>
      </c>
    </row>
    <row r="11" spans="1:16" x14ac:dyDescent="0.35">
      <c r="A11" s="36" t="s">
        <v>6</v>
      </c>
      <c r="B11" s="42">
        <v>76</v>
      </c>
      <c r="C11" s="30">
        <v>15044.75</v>
      </c>
      <c r="D11" s="31">
        <v>164</v>
      </c>
      <c r="E11" s="31">
        <v>781</v>
      </c>
      <c r="F11" s="31">
        <v>2687.5</v>
      </c>
      <c r="G11" s="31">
        <v>5881</v>
      </c>
      <c r="H11" s="31">
        <v>2803.25</v>
      </c>
      <c r="I11" s="32">
        <v>2728</v>
      </c>
      <c r="J11" s="47">
        <v>14234.819185389439</v>
      </c>
      <c r="K11" s="48">
        <v>40678.55377978801</v>
      </c>
      <c r="L11" s="48">
        <v>21114.686662606062</v>
      </c>
      <c r="M11" s="48">
        <v>19657.999576802122</v>
      </c>
      <c r="N11" s="48">
        <v>13892.707269666285</v>
      </c>
      <c r="O11" s="48">
        <v>7803.1423724014194</v>
      </c>
      <c r="P11" s="49">
        <v>11683.499303703278</v>
      </c>
    </row>
    <row r="12" spans="1:16" x14ac:dyDescent="0.35">
      <c r="A12" s="36" t="s">
        <v>7</v>
      </c>
      <c r="B12" s="42">
        <v>88</v>
      </c>
      <c r="C12" s="30">
        <v>21679.85</v>
      </c>
      <c r="D12" s="31">
        <v>260</v>
      </c>
      <c r="E12" s="31">
        <v>865.25</v>
      </c>
      <c r="F12" s="31">
        <v>3494.33</v>
      </c>
      <c r="G12" s="31">
        <v>7936.3099999999995</v>
      </c>
      <c r="H12" s="31">
        <v>4678.08</v>
      </c>
      <c r="I12" s="32">
        <v>4445.88</v>
      </c>
      <c r="J12" s="47">
        <v>11979.050102404282</v>
      </c>
      <c r="K12" s="48">
        <v>33040.412647321406</v>
      </c>
      <c r="L12" s="48">
        <v>18504.419417510515</v>
      </c>
      <c r="M12" s="48">
        <v>17695.340319983949</v>
      </c>
      <c r="N12" s="48">
        <v>11834.033346392227</v>
      </c>
      <c r="O12" s="48">
        <v>6290.3829900549117</v>
      </c>
      <c r="P12" s="49">
        <v>9185.0763994466524</v>
      </c>
    </row>
    <row r="13" spans="1:16" x14ac:dyDescent="0.35">
      <c r="A13" s="36" t="s">
        <v>8</v>
      </c>
      <c r="B13" s="42">
        <v>94</v>
      </c>
      <c r="C13" s="30">
        <v>20896.25</v>
      </c>
      <c r="D13" s="31">
        <v>213.5</v>
      </c>
      <c r="E13" s="31">
        <v>905.5</v>
      </c>
      <c r="F13" s="31">
        <v>4259.5</v>
      </c>
      <c r="G13" s="31">
        <v>8523.5</v>
      </c>
      <c r="H13" s="31">
        <v>3385.5</v>
      </c>
      <c r="I13" s="32">
        <v>3608.75</v>
      </c>
      <c r="J13" s="47">
        <v>13925.620921595113</v>
      </c>
      <c r="K13" s="48">
        <v>34132.191706530088</v>
      </c>
      <c r="L13" s="48">
        <v>18612.210692206037</v>
      </c>
      <c r="M13" s="48">
        <v>19384.157569234823</v>
      </c>
      <c r="N13" s="48">
        <v>13072.973440293852</v>
      </c>
      <c r="O13" s="48">
        <v>7336.0768311043903</v>
      </c>
      <c r="P13" s="49">
        <v>10890.81020916622</v>
      </c>
    </row>
    <row r="14" spans="1:16" x14ac:dyDescent="0.35">
      <c r="A14" s="36" t="s">
        <v>9</v>
      </c>
      <c r="B14" s="42">
        <v>105</v>
      </c>
      <c r="C14" s="30">
        <v>20773.25</v>
      </c>
      <c r="D14" s="31">
        <v>287.15999999999997</v>
      </c>
      <c r="E14" s="31">
        <v>932.54</v>
      </c>
      <c r="F14" s="31">
        <v>3306.16</v>
      </c>
      <c r="G14" s="31">
        <v>8109.81</v>
      </c>
      <c r="H14" s="31">
        <v>3937.11</v>
      </c>
      <c r="I14" s="32">
        <v>4200.47</v>
      </c>
      <c r="J14" s="47">
        <v>15119.822367878452</v>
      </c>
      <c r="K14" s="48">
        <v>38519.303392653572</v>
      </c>
      <c r="L14" s="48">
        <v>22344.663232153602</v>
      </c>
      <c r="M14" s="48">
        <v>23199.475849422259</v>
      </c>
      <c r="N14" s="48">
        <v>14935.103281135833</v>
      </c>
      <c r="O14" s="48">
        <v>8396.2828632668461</v>
      </c>
      <c r="P14" s="49">
        <v>12048.339407872661</v>
      </c>
    </row>
    <row r="15" spans="1:16" x14ac:dyDescent="0.35">
      <c r="A15" s="36" t="s">
        <v>10</v>
      </c>
      <c r="B15" s="42">
        <v>80</v>
      </c>
      <c r="C15" s="30">
        <v>14863.75</v>
      </c>
      <c r="D15" s="31">
        <v>176</v>
      </c>
      <c r="E15" s="31">
        <v>586.5</v>
      </c>
      <c r="F15" s="31">
        <v>2089.75</v>
      </c>
      <c r="G15" s="31">
        <v>5814.5</v>
      </c>
      <c r="H15" s="31">
        <v>3071.25</v>
      </c>
      <c r="I15" s="32">
        <v>3125.75</v>
      </c>
      <c r="J15" s="47">
        <v>13573.818544601823</v>
      </c>
      <c r="K15" s="48">
        <v>34214.200732279263</v>
      </c>
      <c r="L15" s="48">
        <v>19382.356226564858</v>
      </c>
      <c r="M15" s="48">
        <v>27384.099275882716</v>
      </c>
      <c r="N15" s="48">
        <v>13741.433814224376</v>
      </c>
      <c r="O15" s="48">
        <v>7485.4562083234941</v>
      </c>
      <c r="P15" s="49">
        <v>9946.4893104264738</v>
      </c>
    </row>
    <row r="16" spans="1:16" x14ac:dyDescent="0.35">
      <c r="A16" s="36" t="s">
        <v>11</v>
      </c>
      <c r="B16" s="42">
        <v>37</v>
      </c>
      <c r="C16" s="30">
        <v>2663.33</v>
      </c>
      <c r="D16" s="31">
        <v>81.83</v>
      </c>
      <c r="E16" s="31">
        <v>170</v>
      </c>
      <c r="F16" s="31">
        <v>481</v>
      </c>
      <c r="G16" s="31">
        <v>1003.5</v>
      </c>
      <c r="H16" s="31">
        <v>396</v>
      </c>
      <c r="I16" s="32">
        <v>531</v>
      </c>
      <c r="J16" s="47">
        <v>16020.544604778856</v>
      </c>
      <c r="K16" s="48">
        <v>43209.489410280345</v>
      </c>
      <c r="L16" s="48">
        <v>21773.434057994302</v>
      </c>
      <c r="M16" s="48">
        <v>18304.65178666684</v>
      </c>
      <c r="N16" s="48">
        <v>11603.586760485712</v>
      </c>
      <c r="O16" s="48">
        <v>5104.3110381865317</v>
      </c>
      <c r="P16" s="49">
        <v>13232.843895304331</v>
      </c>
    </row>
    <row r="17" spans="1:16" x14ac:dyDescent="0.35">
      <c r="A17" s="36" t="s">
        <v>12</v>
      </c>
      <c r="B17" s="42">
        <v>131</v>
      </c>
      <c r="C17" s="30">
        <v>37900.35</v>
      </c>
      <c r="D17" s="31">
        <v>385.75</v>
      </c>
      <c r="E17" s="31">
        <v>1491.75</v>
      </c>
      <c r="F17" s="31">
        <v>7661</v>
      </c>
      <c r="G17" s="31">
        <v>14958.85</v>
      </c>
      <c r="H17" s="31">
        <v>6906.25</v>
      </c>
      <c r="I17" s="32">
        <v>6496.75</v>
      </c>
      <c r="J17" s="47">
        <v>14143.075042660086</v>
      </c>
      <c r="K17" s="48">
        <v>37552.006229260143</v>
      </c>
      <c r="L17" s="48">
        <v>19478.895504820423</v>
      </c>
      <c r="M17" s="48">
        <v>20344.918846522738</v>
      </c>
      <c r="N17" s="48">
        <v>13717.076834370204</v>
      </c>
      <c r="O17" s="48">
        <v>7752.870671663416</v>
      </c>
      <c r="P17" s="49">
        <v>11242.905512140804</v>
      </c>
    </row>
    <row r="18" spans="1:16" x14ac:dyDescent="0.35">
      <c r="A18" s="36" t="s">
        <v>13</v>
      </c>
      <c r="B18" s="42">
        <v>101</v>
      </c>
      <c r="C18" s="30">
        <v>39366.853692201519</v>
      </c>
      <c r="D18" s="31">
        <v>423.52035886818499</v>
      </c>
      <c r="E18" s="31">
        <v>1671</v>
      </c>
      <c r="F18" s="31">
        <v>8510</v>
      </c>
      <c r="G18" s="31">
        <v>14086</v>
      </c>
      <c r="H18" s="31">
        <v>7930</v>
      </c>
      <c r="I18" s="32">
        <v>6746.3333333333339</v>
      </c>
      <c r="J18" s="47">
        <v>18433.271010708897</v>
      </c>
      <c r="K18" s="48">
        <v>46695.543912771369</v>
      </c>
      <c r="L18" s="48">
        <v>30687.562655263886</v>
      </c>
      <c r="M18" s="48">
        <v>24357.683139466004</v>
      </c>
      <c r="N18" s="48">
        <v>17827.314279138373</v>
      </c>
      <c r="O18" s="48">
        <v>10250.619323047418</v>
      </c>
      <c r="P18" s="49">
        <v>14192.016013955441</v>
      </c>
    </row>
    <row r="19" spans="1:16" x14ac:dyDescent="0.35">
      <c r="A19" s="36" t="s">
        <v>14</v>
      </c>
      <c r="B19" s="42">
        <v>78</v>
      </c>
      <c r="C19" s="30">
        <v>13666.65</v>
      </c>
      <c r="D19" s="31">
        <v>212</v>
      </c>
      <c r="E19" s="31">
        <v>584.65</v>
      </c>
      <c r="F19" s="31">
        <v>1962.75</v>
      </c>
      <c r="G19" s="31">
        <v>5056.05</v>
      </c>
      <c r="H19" s="31">
        <v>2835.4</v>
      </c>
      <c r="I19" s="32">
        <v>3015.8</v>
      </c>
      <c r="J19" s="47">
        <v>14220.978917835821</v>
      </c>
      <c r="K19" s="48">
        <v>42287.385119327424</v>
      </c>
      <c r="L19" s="48">
        <v>23359.819652495</v>
      </c>
      <c r="M19" s="48">
        <v>22967.086136884482</v>
      </c>
      <c r="N19" s="48">
        <v>14380.724655407075</v>
      </c>
      <c r="O19" s="48">
        <v>7778.3425748032914</v>
      </c>
      <c r="P19" s="49">
        <v>10272.577324944144</v>
      </c>
    </row>
    <row r="20" spans="1:16" x14ac:dyDescent="0.35">
      <c r="A20" s="36" t="s">
        <v>15</v>
      </c>
      <c r="B20" s="42">
        <v>131</v>
      </c>
      <c r="C20" s="30">
        <v>28778.75</v>
      </c>
      <c r="D20" s="31">
        <v>388.5</v>
      </c>
      <c r="E20" s="31">
        <v>879.5</v>
      </c>
      <c r="F20" s="31">
        <v>5183.5</v>
      </c>
      <c r="G20" s="31">
        <v>10565.95</v>
      </c>
      <c r="H20" s="31">
        <v>5658.05</v>
      </c>
      <c r="I20" s="32">
        <v>6103.25</v>
      </c>
      <c r="J20" s="47">
        <v>14621.017624031487</v>
      </c>
      <c r="K20" s="48">
        <v>37567.094234240583</v>
      </c>
      <c r="L20" s="48">
        <v>22205.058546390039</v>
      </c>
      <c r="M20" s="48">
        <v>21182.960405436825</v>
      </c>
      <c r="N20" s="48">
        <v>14216.544403795049</v>
      </c>
      <c r="O20" s="48">
        <v>8391.767225453088</v>
      </c>
      <c r="P20" s="49">
        <v>11531.426435593299</v>
      </c>
    </row>
    <row r="21" spans="1:16" x14ac:dyDescent="0.35">
      <c r="A21" s="36" t="s">
        <v>16</v>
      </c>
      <c r="B21" s="42">
        <v>104</v>
      </c>
      <c r="C21" s="30">
        <v>22160.25</v>
      </c>
      <c r="D21" s="31">
        <v>309.25</v>
      </c>
      <c r="E21" s="31">
        <v>1043</v>
      </c>
      <c r="F21" s="31">
        <v>3786</v>
      </c>
      <c r="G21" s="31">
        <v>8884.25</v>
      </c>
      <c r="H21" s="31">
        <v>4232.25</v>
      </c>
      <c r="I21" s="32">
        <v>3905.5</v>
      </c>
      <c r="J21" s="47">
        <v>14311.268970526626</v>
      </c>
      <c r="K21" s="48">
        <v>35570.611374421307</v>
      </c>
      <c r="L21" s="48">
        <v>20783.917395426659</v>
      </c>
      <c r="M21" s="48">
        <v>21936.03554917813</v>
      </c>
      <c r="N21" s="48">
        <v>14355.49130142946</v>
      </c>
      <c r="O21" s="48">
        <v>7903.9192559173962</v>
      </c>
      <c r="P21" s="49">
        <v>10793.427163262018</v>
      </c>
    </row>
    <row r="22" spans="1:16" x14ac:dyDescent="0.35">
      <c r="A22" s="36" t="s">
        <v>17</v>
      </c>
      <c r="B22" s="42">
        <v>89</v>
      </c>
      <c r="C22" s="30">
        <v>18701.75</v>
      </c>
      <c r="D22" s="31">
        <v>220.5</v>
      </c>
      <c r="E22" s="31">
        <v>790</v>
      </c>
      <c r="F22" s="31">
        <v>3046.25</v>
      </c>
      <c r="G22" s="31">
        <v>7514.5</v>
      </c>
      <c r="H22" s="31">
        <v>3627.75</v>
      </c>
      <c r="I22" s="32">
        <v>3502.75</v>
      </c>
      <c r="J22" s="47">
        <v>13337.331630445326</v>
      </c>
      <c r="K22" s="48">
        <v>34125.573727606119</v>
      </c>
      <c r="L22" s="48">
        <v>20026.911777693193</v>
      </c>
      <c r="M22" s="48">
        <v>21442.373571296812</v>
      </c>
      <c r="N22" s="48">
        <v>13126.872893322063</v>
      </c>
      <c r="O22" s="48">
        <v>6874.6062089737316</v>
      </c>
      <c r="P22" s="49">
        <v>10560.329120886081</v>
      </c>
    </row>
    <row r="23" spans="1:16" x14ac:dyDescent="0.35">
      <c r="A23" s="36" t="s">
        <v>18</v>
      </c>
      <c r="B23" s="42">
        <v>82</v>
      </c>
      <c r="C23" s="30">
        <v>16977.8</v>
      </c>
      <c r="D23" s="31">
        <v>218</v>
      </c>
      <c r="E23" s="31">
        <v>725</v>
      </c>
      <c r="F23" s="31">
        <v>2495.3000000000002</v>
      </c>
      <c r="G23" s="31">
        <v>6860</v>
      </c>
      <c r="H23" s="31">
        <v>3228.5</v>
      </c>
      <c r="I23" s="32">
        <v>3451</v>
      </c>
      <c r="J23" s="47">
        <v>13497.336810582718</v>
      </c>
      <c r="K23" s="48">
        <v>35424.130063346878</v>
      </c>
      <c r="L23" s="48">
        <v>19595.357735110414</v>
      </c>
      <c r="M23" s="48">
        <v>20914.323186536894</v>
      </c>
      <c r="N23" s="48">
        <v>13537.175281584778</v>
      </c>
      <c r="O23" s="48">
        <v>7135.5081756932823</v>
      </c>
      <c r="P23" s="49">
        <v>10292.503053150056</v>
      </c>
    </row>
    <row r="24" spans="1:16" x14ac:dyDescent="0.35">
      <c r="A24" s="36" t="s">
        <v>19</v>
      </c>
      <c r="B24" s="42">
        <v>91</v>
      </c>
      <c r="C24" s="30">
        <v>17043.75</v>
      </c>
      <c r="D24" s="31">
        <v>197</v>
      </c>
      <c r="E24" s="31">
        <v>623.5</v>
      </c>
      <c r="F24" s="31">
        <v>2997.5</v>
      </c>
      <c r="G24" s="31">
        <v>6939.25</v>
      </c>
      <c r="H24" s="31">
        <v>3170.75</v>
      </c>
      <c r="I24" s="32">
        <v>3115.75</v>
      </c>
      <c r="J24" s="47">
        <v>13014.988718527815</v>
      </c>
      <c r="K24" s="48">
        <v>35404.611848704859</v>
      </c>
      <c r="L24" s="48">
        <v>19721.406535131639</v>
      </c>
      <c r="M24" s="48">
        <v>19346.69561477824</v>
      </c>
      <c r="N24" s="48">
        <v>12389.373266953809</v>
      </c>
      <c r="O24" s="48">
        <v>7070.2806759081614</v>
      </c>
      <c r="P24" s="49">
        <v>10261.182483163673</v>
      </c>
    </row>
    <row r="25" spans="1:16" x14ac:dyDescent="0.35">
      <c r="A25" s="36" t="s">
        <v>20</v>
      </c>
      <c r="B25" s="42">
        <v>145</v>
      </c>
      <c r="C25" s="30">
        <v>31153.01</v>
      </c>
      <c r="D25" s="31">
        <v>442</v>
      </c>
      <c r="E25" s="31">
        <v>1259.1500000000001</v>
      </c>
      <c r="F25" s="31">
        <v>5474.96</v>
      </c>
      <c r="G25" s="31">
        <v>11576</v>
      </c>
      <c r="H25" s="31">
        <v>6144.4</v>
      </c>
      <c r="I25" s="32">
        <v>6256.5</v>
      </c>
      <c r="J25" s="47">
        <v>14951.409866121527</v>
      </c>
      <c r="K25" s="48">
        <v>38344.874242870836</v>
      </c>
      <c r="L25" s="48">
        <v>24837.79891472439</v>
      </c>
      <c r="M25" s="48">
        <v>21273.298074584356</v>
      </c>
      <c r="N25" s="48">
        <v>14809.697233750094</v>
      </c>
      <c r="O25" s="48">
        <v>8043.308783319666</v>
      </c>
      <c r="P25" s="49">
        <v>11248.691171536633</v>
      </c>
    </row>
    <row r="26" spans="1:16" x14ac:dyDescent="0.35">
      <c r="A26" s="36" t="s">
        <v>21</v>
      </c>
      <c r="B26" s="42">
        <v>59</v>
      </c>
      <c r="C26" s="30">
        <v>9477.2450000000008</v>
      </c>
      <c r="D26" s="31">
        <v>115.875</v>
      </c>
      <c r="E26" s="31">
        <v>391</v>
      </c>
      <c r="F26" s="31">
        <v>1114</v>
      </c>
      <c r="G26" s="31">
        <v>3438</v>
      </c>
      <c r="H26" s="31">
        <v>2177.25</v>
      </c>
      <c r="I26" s="32">
        <v>2241.12</v>
      </c>
      <c r="J26" s="47">
        <v>11729.655190874151</v>
      </c>
      <c r="K26" s="48">
        <v>32832.041210048425</v>
      </c>
      <c r="L26" s="48">
        <v>18692.176741403335</v>
      </c>
      <c r="M26" s="48">
        <v>19463.273137573862</v>
      </c>
      <c r="N26" s="48">
        <v>12022.745588603759</v>
      </c>
      <c r="O26" s="48">
        <v>6526.7788043089176</v>
      </c>
      <c r="P26" s="49">
        <v>8704.8693898484689</v>
      </c>
    </row>
    <row r="27" spans="1:16" x14ac:dyDescent="0.35">
      <c r="A27" s="36" t="s">
        <v>22</v>
      </c>
      <c r="B27" s="42">
        <v>76</v>
      </c>
      <c r="C27" s="30">
        <v>19040</v>
      </c>
      <c r="D27" s="31">
        <v>201.8</v>
      </c>
      <c r="E27" s="31">
        <v>932.25</v>
      </c>
      <c r="F27" s="31">
        <v>3222.25</v>
      </c>
      <c r="G27" s="31">
        <v>7899</v>
      </c>
      <c r="H27" s="31">
        <v>3540</v>
      </c>
      <c r="I27" s="32">
        <v>3244.7</v>
      </c>
      <c r="J27" s="47">
        <v>14645.417133568651</v>
      </c>
      <c r="K27" s="48">
        <v>37836.38314813075</v>
      </c>
      <c r="L27" s="48">
        <v>21888.585881676481</v>
      </c>
      <c r="M27" s="48">
        <v>22323.650384300512</v>
      </c>
      <c r="N27" s="48">
        <v>13965.165512302425</v>
      </c>
      <c r="O27" s="48">
        <v>8218.1343275368508</v>
      </c>
      <c r="P27" s="49">
        <v>11425.52296688444</v>
      </c>
    </row>
    <row r="28" spans="1:16" x14ac:dyDescent="0.35">
      <c r="A28" s="36" t="s">
        <v>23</v>
      </c>
      <c r="B28" s="42">
        <v>83</v>
      </c>
      <c r="C28" s="30">
        <v>18134.25</v>
      </c>
      <c r="D28" s="31">
        <v>220</v>
      </c>
      <c r="E28" s="31">
        <v>864</v>
      </c>
      <c r="F28" s="31">
        <v>2595.25</v>
      </c>
      <c r="G28" s="31">
        <v>7379</v>
      </c>
      <c r="H28" s="31">
        <v>3399</v>
      </c>
      <c r="I28" s="32">
        <v>3677</v>
      </c>
      <c r="J28" s="47">
        <v>14314.085157430727</v>
      </c>
      <c r="K28" s="48">
        <v>35345.428549196789</v>
      </c>
      <c r="L28" s="48">
        <v>21955.005783994358</v>
      </c>
      <c r="M28" s="48">
        <v>22967.950678311052</v>
      </c>
      <c r="N28" s="48">
        <v>14219.031953773918</v>
      </c>
      <c r="O28" s="48">
        <v>7796.2947949052432</v>
      </c>
      <c r="P28" s="49">
        <v>10724.640254719889</v>
      </c>
    </row>
    <row r="29" spans="1:16" x14ac:dyDescent="0.35">
      <c r="A29" s="36" t="s">
        <v>24</v>
      </c>
      <c r="B29" s="42">
        <v>72</v>
      </c>
      <c r="C29" s="30">
        <v>13221.13</v>
      </c>
      <c r="D29" s="31">
        <v>209.13</v>
      </c>
      <c r="E29" s="31">
        <v>668.25</v>
      </c>
      <c r="F29" s="31">
        <v>2650.5</v>
      </c>
      <c r="G29" s="31">
        <v>5027</v>
      </c>
      <c r="H29" s="31">
        <v>2374.25</v>
      </c>
      <c r="I29" s="32">
        <v>2292</v>
      </c>
      <c r="J29" s="47">
        <v>14728.363578393901</v>
      </c>
      <c r="K29" s="48">
        <v>40128.578601982728</v>
      </c>
      <c r="L29" s="48">
        <v>20954.585575818914</v>
      </c>
      <c r="M29" s="48">
        <v>22089.798764192048</v>
      </c>
      <c r="N29" s="48">
        <v>13743.379197380387</v>
      </c>
      <c r="O29" s="48">
        <v>7820.5175395281985</v>
      </c>
      <c r="P29" s="49">
        <v>10197.35913423186</v>
      </c>
    </row>
    <row r="30" spans="1:16" ht="16" thickBot="1" x14ac:dyDescent="0.4">
      <c r="A30" s="38" t="s">
        <v>25</v>
      </c>
      <c r="B30" s="43">
        <v>68</v>
      </c>
      <c r="C30" s="33">
        <v>15527.9</v>
      </c>
      <c r="D30" s="34">
        <v>165.9</v>
      </c>
      <c r="E30" s="34">
        <v>654</v>
      </c>
      <c r="F30" s="34">
        <v>2122.75</v>
      </c>
      <c r="G30" s="34">
        <v>6241.25</v>
      </c>
      <c r="H30" s="34">
        <v>3222</v>
      </c>
      <c r="I30" s="35">
        <v>3122</v>
      </c>
      <c r="J30" s="50">
        <v>12900.884968666409</v>
      </c>
      <c r="K30" s="51">
        <v>33224.739629600437</v>
      </c>
      <c r="L30" s="51">
        <v>19342.255965797602</v>
      </c>
      <c r="M30" s="51">
        <v>23213.790349857238</v>
      </c>
      <c r="N30" s="51">
        <v>13118.795238674211</v>
      </c>
      <c r="O30" s="51">
        <v>6942.2046983107048</v>
      </c>
      <c r="P30" s="52">
        <v>9891.8709684465121</v>
      </c>
    </row>
    <row r="31" spans="1:16" s="37" customFormat="1" thickBot="1" x14ac:dyDescent="0.35">
      <c r="A31" s="39" t="s">
        <v>33</v>
      </c>
      <c r="B31" s="53">
        <v>2296</v>
      </c>
      <c r="C31" s="57">
        <v>511134.35869220155</v>
      </c>
      <c r="D31" s="55">
        <v>6325.9653588681849</v>
      </c>
      <c r="E31" s="55">
        <v>21458.690000000002</v>
      </c>
      <c r="F31" s="55">
        <v>87613.470000000016</v>
      </c>
      <c r="G31" s="55">
        <v>198937.95</v>
      </c>
      <c r="H31" s="55">
        <v>98436.459999999992</v>
      </c>
      <c r="I31" s="56">
        <v>98361.823333333334</v>
      </c>
      <c r="J31" s="54">
        <v>14274.326664231043</v>
      </c>
      <c r="K31" s="55">
        <v>37150.6899534642</v>
      </c>
      <c r="L31" s="55">
        <v>21567.924947927531</v>
      </c>
      <c r="M31" s="55">
        <v>21691.813790456767</v>
      </c>
      <c r="N31" s="55">
        <v>13909.621153501206</v>
      </c>
      <c r="O31" s="55">
        <v>7729.8136649805883</v>
      </c>
      <c r="P31" s="56">
        <v>10974.816612524033</v>
      </c>
    </row>
    <row r="33" spans="4:9" x14ac:dyDescent="0.35">
      <c r="D33" s="80">
        <f>(D31/C31)*100</f>
        <v>1.237632581588513</v>
      </c>
      <c r="E33" s="80">
        <f>(E31/C31)*100</f>
        <v>4.1982483930261756</v>
      </c>
      <c r="F33" s="80">
        <f>(F31/C31)*100</f>
        <v>17.140986222129456</v>
      </c>
      <c r="G33" s="80">
        <f>(G31/C31)*100</f>
        <v>38.920872098875641</v>
      </c>
      <c r="H33" s="80">
        <f>(H31/C31)*100</f>
        <v>19.258431433148314</v>
      </c>
      <c r="I33" s="80">
        <f>(I31/C31)*100</f>
        <v>19.243829271231899</v>
      </c>
    </row>
    <row r="35" spans="4:9" x14ac:dyDescent="0.35">
      <c r="D35" s="26">
        <v>1</v>
      </c>
      <c r="E35" s="26">
        <v>4</v>
      </c>
      <c r="F35" s="26">
        <v>17</v>
      </c>
      <c r="G35" s="26">
        <v>39</v>
      </c>
      <c r="H35" s="26">
        <v>20</v>
      </c>
      <c r="I35" s="26">
        <v>19</v>
      </c>
    </row>
    <row r="36" spans="4:9" x14ac:dyDescent="0.35">
      <c r="E36" s="26">
        <f>1+4+17+39+19+19</f>
        <v>99</v>
      </c>
    </row>
  </sheetData>
  <mergeCells count="5">
    <mergeCell ref="A2:P2"/>
    <mergeCell ref="A4:A5"/>
    <mergeCell ref="B4:B5"/>
    <mergeCell ref="C4:I4"/>
    <mergeCell ref="J4:P4"/>
  </mergeCells>
  <conditionalFormatting sqref="A4:P5 A6:A31">
    <cfRule type="iconSet" priority="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E5FFE-909E-4993-8B17-776EF13A9626}">
  <sheetPr>
    <tabColor rgb="FFFFFF00"/>
  </sheetPr>
  <dimension ref="A2:P37"/>
  <sheetViews>
    <sheetView tabSelected="1" topLeftCell="B1" zoomScale="75" zoomScaleNormal="75" workbookViewId="0">
      <selection activeCell="A8" sqref="A4:P31"/>
    </sheetView>
  </sheetViews>
  <sheetFormatPr defaultColWidth="9.08984375" defaultRowHeight="15.5" x14ac:dyDescent="0.35"/>
  <cols>
    <col min="1" max="1" width="28.36328125" style="26" customWidth="1"/>
    <col min="2" max="2" width="11.08984375" style="26" customWidth="1"/>
    <col min="3" max="3" width="15.6328125" style="26" customWidth="1"/>
    <col min="4" max="4" width="13" style="26" customWidth="1"/>
    <col min="5" max="5" width="14.36328125" style="26" customWidth="1"/>
    <col min="6" max="6" width="13.90625" style="26" bestFit="1" customWidth="1"/>
    <col min="7" max="7" width="14.36328125" style="26" customWidth="1"/>
    <col min="8" max="8" width="18" style="26" customWidth="1"/>
    <col min="9" max="9" width="13" style="26" customWidth="1"/>
    <col min="10" max="10" width="14.36328125" style="26" customWidth="1"/>
    <col min="11" max="11" width="13" style="26" customWidth="1"/>
    <col min="12" max="12" width="14.90625" style="26" customWidth="1"/>
    <col min="13" max="13" width="16.08984375" style="26" customWidth="1"/>
    <col min="14" max="14" width="16.6328125" style="26" customWidth="1"/>
    <col min="15" max="15" width="12.90625" style="26" customWidth="1"/>
    <col min="16" max="16" width="15.90625" style="26" customWidth="1"/>
    <col min="17" max="16384" width="9.08984375" style="26"/>
  </cols>
  <sheetData>
    <row r="2" spans="1:16" ht="20" x14ac:dyDescent="0.4">
      <c r="A2" s="146" t="s">
        <v>166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3" spans="1:16" ht="16" thickBot="1" x14ac:dyDescent="0.4"/>
    <row r="4" spans="1:16" ht="16" thickBot="1" x14ac:dyDescent="0.4">
      <c r="A4" s="147" t="s">
        <v>39</v>
      </c>
      <c r="B4" s="149" t="s">
        <v>40</v>
      </c>
      <c r="C4" s="151" t="s">
        <v>41</v>
      </c>
      <c r="D4" s="152"/>
      <c r="E4" s="152"/>
      <c r="F4" s="152"/>
      <c r="G4" s="152"/>
      <c r="H4" s="152"/>
      <c r="I4" s="153"/>
      <c r="J4" s="151" t="s">
        <v>42</v>
      </c>
      <c r="K4" s="152"/>
      <c r="L4" s="152"/>
      <c r="M4" s="152"/>
      <c r="N4" s="152"/>
      <c r="O4" s="152"/>
      <c r="P4" s="153"/>
    </row>
    <row r="5" spans="1:16" ht="55.25" customHeight="1" thickBot="1" x14ac:dyDescent="0.4">
      <c r="A5" s="148"/>
      <c r="B5" s="150"/>
      <c r="C5" s="96" t="s">
        <v>43</v>
      </c>
      <c r="D5" s="97" t="s">
        <v>44</v>
      </c>
      <c r="E5" s="97" t="s">
        <v>45</v>
      </c>
      <c r="F5" s="97" t="s">
        <v>46</v>
      </c>
      <c r="G5" s="97" t="s">
        <v>50</v>
      </c>
      <c r="H5" s="97" t="s">
        <v>47</v>
      </c>
      <c r="I5" s="98" t="s">
        <v>48</v>
      </c>
      <c r="J5" s="96" t="s">
        <v>49</v>
      </c>
      <c r="K5" s="97" t="s">
        <v>51</v>
      </c>
      <c r="L5" s="97" t="s">
        <v>52</v>
      </c>
      <c r="M5" s="97" t="s">
        <v>53</v>
      </c>
      <c r="N5" s="97" t="s">
        <v>54</v>
      </c>
      <c r="O5" s="97" t="s">
        <v>55</v>
      </c>
      <c r="P5" s="98" t="s">
        <v>56</v>
      </c>
    </row>
    <row r="6" spans="1:16" x14ac:dyDescent="0.35">
      <c r="A6" s="40" t="s">
        <v>1</v>
      </c>
      <c r="B6" s="41">
        <v>114</v>
      </c>
      <c r="C6" s="27">
        <v>21241.71</v>
      </c>
      <c r="D6" s="28">
        <v>280.41999999999996</v>
      </c>
      <c r="E6" s="28">
        <v>957.25</v>
      </c>
      <c r="F6" s="28">
        <v>3642.33</v>
      </c>
      <c r="G6" s="28">
        <v>8587.9499999999989</v>
      </c>
      <c r="H6" s="28">
        <v>3788.5</v>
      </c>
      <c r="I6" s="29">
        <v>3985.26</v>
      </c>
      <c r="J6" s="44">
        <v>14827.279140860368</v>
      </c>
      <c r="K6" s="45">
        <v>38398.366950972813</v>
      </c>
      <c r="L6" s="45">
        <v>22349.836674168073</v>
      </c>
      <c r="M6" s="45">
        <v>22835.437894334787</v>
      </c>
      <c r="N6" s="45">
        <v>14089.100579959446</v>
      </c>
      <c r="O6" s="45">
        <v>8448.409069165531</v>
      </c>
      <c r="P6" s="46">
        <v>11516.349007236318</v>
      </c>
    </row>
    <row r="7" spans="1:16" x14ac:dyDescent="0.35">
      <c r="A7" s="36" t="s">
        <v>2</v>
      </c>
      <c r="B7" s="42">
        <v>56</v>
      </c>
      <c r="C7" s="30">
        <v>14726.4</v>
      </c>
      <c r="D7" s="31">
        <v>176</v>
      </c>
      <c r="E7" s="31">
        <v>622.25</v>
      </c>
      <c r="F7" s="31">
        <v>2537.65</v>
      </c>
      <c r="G7" s="31">
        <v>6093.25</v>
      </c>
      <c r="H7" s="31">
        <v>2586.5</v>
      </c>
      <c r="I7" s="32">
        <v>2710.75</v>
      </c>
      <c r="J7" s="47">
        <v>16152.338352351304</v>
      </c>
      <c r="K7" s="48">
        <v>42302.931689271536</v>
      </c>
      <c r="L7" s="48">
        <v>25159.588711050172</v>
      </c>
      <c r="M7" s="48">
        <v>25361.378465300957</v>
      </c>
      <c r="N7" s="48">
        <v>15041.311500508149</v>
      </c>
      <c r="O7" s="48">
        <v>8912.0692886773813</v>
      </c>
      <c r="P7" s="49">
        <v>12663.139234761053</v>
      </c>
    </row>
    <row r="8" spans="1:16" x14ac:dyDescent="0.35">
      <c r="A8" s="36" t="s">
        <v>3</v>
      </c>
      <c r="B8" s="42">
        <v>135</v>
      </c>
      <c r="C8" s="30">
        <v>41712.039999999994</v>
      </c>
      <c r="D8" s="31">
        <v>488</v>
      </c>
      <c r="E8" s="31">
        <v>1568</v>
      </c>
      <c r="F8" s="31">
        <v>7115.25</v>
      </c>
      <c r="G8" s="31">
        <v>15306.5</v>
      </c>
      <c r="H8" s="31">
        <v>8503.91</v>
      </c>
      <c r="I8" s="32">
        <v>8730.380000000001</v>
      </c>
      <c r="J8" s="47">
        <v>16850.724282932366</v>
      </c>
      <c r="K8" s="48">
        <v>41772.735118798977</v>
      </c>
      <c r="L8" s="48">
        <v>27587.924003918091</v>
      </c>
      <c r="M8" s="48">
        <v>25153.023382212668</v>
      </c>
      <c r="N8" s="48">
        <v>16350.587824382243</v>
      </c>
      <c r="O8" s="48">
        <v>9542.3879323130732</v>
      </c>
      <c r="P8" s="49">
        <v>13751.359200508545</v>
      </c>
    </row>
    <row r="9" spans="1:16" x14ac:dyDescent="0.35">
      <c r="A9" s="36" t="s">
        <v>4</v>
      </c>
      <c r="B9" s="42">
        <v>70</v>
      </c>
      <c r="C9" s="30">
        <v>9905.2916666666679</v>
      </c>
      <c r="D9" s="31">
        <v>191.75</v>
      </c>
      <c r="E9" s="31">
        <v>478.29166666666663</v>
      </c>
      <c r="F9" s="31">
        <v>1300.75</v>
      </c>
      <c r="G9" s="31">
        <v>3688.5</v>
      </c>
      <c r="H9" s="31">
        <v>1811.5</v>
      </c>
      <c r="I9" s="32">
        <v>2434.5</v>
      </c>
      <c r="J9" s="47">
        <v>18135.320198670532</v>
      </c>
      <c r="K9" s="81">
        <v>48363.767764399097</v>
      </c>
      <c r="L9" s="48">
        <v>27906.581579003596</v>
      </c>
      <c r="M9" s="48">
        <v>25041.381723718234</v>
      </c>
      <c r="N9" s="48">
        <v>16633.126507340952</v>
      </c>
      <c r="O9" s="48">
        <v>9836.4373164849912</v>
      </c>
      <c r="P9" s="49">
        <v>15127.300033528209</v>
      </c>
    </row>
    <row r="10" spans="1:16" x14ac:dyDescent="0.35">
      <c r="A10" s="36" t="s">
        <v>5</v>
      </c>
      <c r="B10" s="42">
        <v>94</v>
      </c>
      <c r="C10" s="30">
        <v>18026.900000000001</v>
      </c>
      <c r="D10" s="31">
        <v>226.5</v>
      </c>
      <c r="E10" s="31">
        <v>765.5</v>
      </c>
      <c r="F10" s="31">
        <v>2754.75</v>
      </c>
      <c r="G10" s="31">
        <v>7635.25</v>
      </c>
      <c r="H10" s="31">
        <v>3113</v>
      </c>
      <c r="I10" s="32">
        <v>3531.9</v>
      </c>
      <c r="J10" s="47">
        <v>14729.324077564728</v>
      </c>
      <c r="K10" s="48">
        <v>34381.982602319731</v>
      </c>
      <c r="L10" s="48">
        <v>19859.937789886844</v>
      </c>
      <c r="M10" s="48">
        <v>24293.590934521661</v>
      </c>
      <c r="N10" s="48">
        <v>14099.951455922508</v>
      </c>
      <c r="O10" s="48">
        <v>8468.1715485610785</v>
      </c>
      <c r="P10" s="49">
        <v>11099.96497498049</v>
      </c>
    </row>
    <row r="11" spans="1:16" x14ac:dyDescent="0.35">
      <c r="A11" s="36" t="s">
        <v>6</v>
      </c>
      <c r="B11" s="42">
        <v>64</v>
      </c>
      <c r="C11" s="30">
        <v>14048.75</v>
      </c>
      <c r="D11" s="31">
        <v>143</v>
      </c>
      <c r="E11" s="31">
        <v>726</v>
      </c>
      <c r="F11" s="31">
        <v>2580</v>
      </c>
      <c r="G11" s="31">
        <v>5515</v>
      </c>
      <c r="H11" s="31">
        <v>2511</v>
      </c>
      <c r="I11" s="32">
        <v>2573.75</v>
      </c>
      <c r="J11" s="82">
        <v>15950.776388995129</v>
      </c>
      <c r="K11" s="81">
        <v>44941.765895182303</v>
      </c>
      <c r="L11" s="81">
        <v>23361.573302506113</v>
      </c>
      <c r="M11" s="81">
        <v>22247.875776219742</v>
      </c>
      <c r="N11" s="81">
        <v>14836.091598367448</v>
      </c>
      <c r="O11" s="48">
        <v>9162.7894049863662</v>
      </c>
      <c r="P11" s="49">
        <v>12947.916441000603</v>
      </c>
    </row>
    <row r="12" spans="1:16" x14ac:dyDescent="0.35">
      <c r="A12" s="36" t="s">
        <v>7</v>
      </c>
      <c r="B12" s="42">
        <v>45</v>
      </c>
      <c r="C12" s="30">
        <v>12572</v>
      </c>
      <c r="D12" s="31">
        <v>159.25</v>
      </c>
      <c r="E12" s="31">
        <v>519.25</v>
      </c>
      <c r="F12" s="31">
        <v>2184</v>
      </c>
      <c r="G12" s="31">
        <v>4199.5</v>
      </c>
      <c r="H12" s="31">
        <v>2657.5</v>
      </c>
      <c r="I12" s="32">
        <v>2852.5</v>
      </c>
      <c r="J12" s="82">
        <v>18151.673961121614</v>
      </c>
      <c r="K12" s="81">
        <v>45561.856815694686</v>
      </c>
      <c r="L12" s="81">
        <v>24981.46934252862</v>
      </c>
      <c r="M12" s="81">
        <v>26313.360731386147</v>
      </c>
      <c r="N12" s="81">
        <v>17123.906984935802</v>
      </c>
      <c r="O12" s="48">
        <v>8478.0795640764391</v>
      </c>
      <c r="P12" s="49">
        <v>15121.462504294834</v>
      </c>
    </row>
    <row r="13" spans="1:16" x14ac:dyDescent="0.35">
      <c r="A13" s="36" t="s">
        <v>8</v>
      </c>
      <c r="B13" s="42">
        <v>89</v>
      </c>
      <c r="C13" s="30">
        <v>20600.09</v>
      </c>
      <c r="D13" s="31">
        <v>213.42000000000002</v>
      </c>
      <c r="E13" s="31">
        <v>878</v>
      </c>
      <c r="F13" s="31">
        <v>4144.5599999999995</v>
      </c>
      <c r="G13" s="31">
        <v>8323</v>
      </c>
      <c r="H13" s="31">
        <v>3406.2</v>
      </c>
      <c r="I13" s="32">
        <v>3634.91</v>
      </c>
      <c r="J13" s="82">
        <v>14872.797099022022</v>
      </c>
      <c r="K13" s="81">
        <v>37132.511750919337</v>
      </c>
      <c r="L13" s="81">
        <v>19782.171518508378</v>
      </c>
      <c r="M13" s="81">
        <v>21631.431458214134</v>
      </c>
      <c r="N13" s="81">
        <v>14123.121387280702</v>
      </c>
      <c r="O13" s="48">
        <v>8334.4874475774068</v>
      </c>
      <c r="P13" s="49">
        <v>12199.996665159941</v>
      </c>
    </row>
    <row r="14" spans="1:16" x14ac:dyDescent="0.35">
      <c r="A14" s="36" t="s">
        <v>9</v>
      </c>
      <c r="B14" s="42">
        <v>104</v>
      </c>
      <c r="C14" s="30">
        <v>21987.25</v>
      </c>
      <c r="D14" s="31">
        <v>306.5</v>
      </c>
      <c r="E14" s="31">
        <v>1018.5</v>
      </c>
      <c r="F14" s="31">
        <v>3700</v>
      </c>
      <c r="G14" s="31">
        <v>8372</v>
      </c>
      <c r="H14" s="31">
        <v>4206.5</v>
      </c>
      <c r="I14" s="32">
        <v>4383.75</v>
      </c>
      <c r="J14" s="82">
        <v>16837.513134812158</v>
      </c>
      <c r="K14" s="81">
        <v>42374.600318528705</v>
      </c>
      <c r="L14" s="81">
        <v>23976.180428185318</v>
      </c>
      <c r="M14" s="81">
        <v>24676.530731478313</v>
      </c>
      <c r="N14" s="81">
        <v>16196.746196236101</v>
      </c>
      <c r="O14" s="48">
        <v>9768.3207949826865</v>
      </c>
      <c r="P14" s="49">
        <v>13603.248664403647</v>
      </c>
    </row>
    <row r="15" spans="1:16" x14ac:dyDescent="0.35">
      <c r="A15" s="36" t="s">
        <v>10</v>
      </c>
      <c r="B15" s="42">
        <v>72</v>
      </c>
      <c r="C15" s="30">
        <v>14505.5</v>
      </c>
      <c r="D15" s="31">
        <v>167</v>
      </c>
      <c r="E15" s="31">
        <v>598</v>
      </c>
      <c r="F15" s="31">
        <v>2052.5</v>
      </c>
      <c r="G15" s="31">
        <v>5674</v>
      </c>
      <c r="H15" s="31">
        <v>3010.5</v>
      </c>
      <c r="I15" s="32">
        <v>3003.5</v>
      </c>
      <c r="J15" s="82">
        <v>14787.572086892491</v>
      </c>
      <c r="K15" s="81">
        <v>35883.193760757051</v>
      </c>
      <c r="L15" s="81">
        <v>20284.228967195973</v>
      </c>
      <c r="M15" s="81">
        <v>24313.990463588314</v>
      </c>
      <c r="N15" s="81">
        <v>14546.895568627186</v>
      </c>
      <c r="O15" s="48">
        <v>8474.367833391505</v>
      </c>
      <c r="P15" s="49">
        <v>11935.802660281553</v>
      </c>
    </row>
    <row r="16" spans="1:16" x14ac:dyDescent="0.35">
      <c r="A16" s="36" t="s">
        <v>11</v>
      </c>
      <c r="B16" s="42">
        <v>21</v>
      </c>
      <c r="C16" s="30">
        <v>1097.5</v>
      </c>
      <c r="D16" s="31">
        <v>59</v>
      </c>
      <c r="E16" s="31">
        <v>96</v>
      </c>
      <c r="F16" s="31">
        <v>263.5</v>
      </c>
      <c r="G16" s="31">
        <v>322.5</v>
      </c>
      <c r="H16" s="31">
        <v>91</v>
      </c>
      <c r="I16" s="32">
        <v>265.5</v>
      </c>
      <c r="J16" s="82">
        <v>24636.635069076186</v>
      </c>
      <c r="K16" s="81">
        <v>55061.183493716919</v>
      </c>
      <c r="L16" s="81">
        <v>36276.817202011574</v>
      </c>
      <c r="M16" s="81">
        <v>26295.447371340651</v>
      </c>
      <c r="N16" s="81">
        <v>19377.839942070212</v>
      </c>
      <c r="O16" s="48">
        <v>8573.5577193312074</v>
      </c>
      <c r="P16" s="49">
        <v>21338.781221193312</v>
      </c>
    </row>
    <row r="17" spans="1:16" x14ac:dyDescent="0.35">
      <c r="A17" s="36" t="s">
        <v>12</v>
      </c>
      <c r="B17" s="42">
        <v>130</v>
      </c>
      <c r="C17" s="30">
        <v>36205.050000000003</v>
      </c>
      <c r="D17" s="31">
        <v>368.25</v>
      </c>
      <c r="E17" s="31">
        <v>1508.5</v>
      </c>
      <c r="F17" s="31">
        <v>7315.75</v>
      </c>
      <c r="G17" s="31">
        <v>14095.15</v>
      </c>
      <c r="H17" s="31">
        <v>6409.25</v>
      </c>
      <c r="I17" s="32">
        <v>6508.15</v>
      </c>
      <c r="J17" s="82">
        <v>15514.769458083025</v>
      </c>
      <c r="K17" s="81">
        <v>41707.045289563845</v>
      </c>
      <c r="L17" s="81">
        <v>21177.916893128509</v>
      </c>
      <c r="M17" s="81">
        <v>21718.915590264536</v>
      </c>
      <c r="N17" s="81">
        <v>14506.696302647308</v>
      </c>
      <c r="O17" s="48">
        <v>8808.2667905341204</v>
      </c>
      <c r="P17" s="49">
        <v>13098.650883669126</v>
      </c>
    </row>
    <row r="18" spans="1:16" x14ac:dyDescent="0.35">
      <c r="A18" s="36" t="s">
        <v>13</v>
      </c>
      <c r="B18" s="42">
        <v>90</v>
      </c>
      <c r="C18" s="30">
        <v>37001.907741935836</v>
      </c>
      <c r="D18" s="31">
        <v>387.96774193583332</v>
      </c>
      <c r="E18" s="31">
        <v>1548</v>
      </c>
      <c r="F18" s="31">
        <v>8226.66</v>
      </c>
      <c r="G18" s="31">
        <v>13132.01</v>
      </c>
      <c r="H18" s="31">
        <v>7488.1100000000006</v>
      </c>
      <c r="I18" s="32">
        <v>6219.16</v>
      </c>
      <c r="J18" s="82">
        <v>19976.214868112402</v>
      </c>
      <c r="K18" s="81">
        <v>52398.555393744595</v>
      </c>
      <c r="L18" s="81">
        <v>33307.577097076341</v>
      </c>
      <c r="M18" s="81">
        <v>25901.404021974689</v>
      </c>
      <c r="N18" s="81">
        <v>18671.48715399516</v>
      </c>
      <c r="O18" s="48">
        <v>11671.567900616516</v>
      </c>
      <c r="P18" s="49">
        <v>17140.506540598944</v>
      </c>
    </row>
    <row r="19" spans="1:16" x14ac:dyDescent="0.35">
      <c r="A19" s="36" t="s">
        <v>14</v>
      </c>
      <c r="B19" s="42">
        <v>70</v>
      </c>
      <c r="C19" s="30">
        <v>13103.96</v>
      </c>
      <c r="D19" s="31">
        <v>191</v>
      </c>
      <c r="E19" s="31">
        <v>529.5</v>
      </c>
      <c r="F19" s="31">
        <v>1992.25</v>
      </c>
      <c r="G19" s="31">
        <v>4819.0200000000004</v>
      </c>
      <c r="H19" s="31">
        <v>2723.79</v>
      </c>
      <c r="I19" s="32">
        <v>2848.4</v>
      </c>
      <c r="J19" s="82">
        <v>15666.413463252477</v>
      </c>
      <c r="K19" s="81">
        <v>45202.099787414962</v>
      </c>
      <c r="L19" s="81">
        <v>25414.071794238502</v>
      </c>
      <c r="M19" s="81">
        <v>25710.476314041443</v>
      </c>
      <c r="N19" s="81">
        <v>15530.204460622233</v>
      </c>
      <c r="O19" s="48">
        <v>8615.6024424726584</v>
      </c>
      <c r="P19" s="49">
        <v>11614.951072844846</v>
      </c>
    </row>
    <row r="20" spans="1:16" x14ac:dyDescent="0.35">
      <c r="A20" s="36" t="s">
        <v>15</v>
      </c>
      <c r="B20" s="42">
        <v>122</v>
      </c>
      <c r="C20" s="30">
        <v>27506.880000000001</v>
      </c>
      <c r="D20" s="31">
        <v>356</v>
      </c>
      <c r="E20" s="31">
        <v>903.5</v>
      </c>
      <c r="F20" s="31">
        <v>4884.8</v>
      </c>
      <c r="G20" s="31">
        <v>9979.58</v>
      </c>
      <c r="H20" s="31">
        <v>5456.75</v>
      </c>
      <c r="I20" s="32">
        <v>5926.25</v>
      </c>
      <c r="J20" s="82">
        <v>16214.795288546415</v>
      </c>
      <c r="K20" s="81">
        <v>42876.132609858847</v>
      </c>
      <c r="L20" s="81">
        <v>23719.506233321415</v>
      </c>
      <c r="M20" s="81">
        <v>22974.166710847552</v>
      </c>
      <c r="N20" s="81">
        <v>15493.448735137325</v>
      </c>
      <c r="O20" s="48">
        <v>9627.797877263587</v>
      </c>
      <c r="P20" s="49">
        <v>13406.335930549973</v>
      </c>
    </row>
    <row r="21" spans="1:16" x14ac:dyDescent="0.35">
      <c r="A21" s="36" t="s">
        <v>16</v>
      </c>
      <c r="B21" s="42">
        <v>94</v>
      </c>
      <c r="C21" s="30">
        <v>20964.29</v>
      </c>
      <c r="D21" s="31">
        <v>290.75</v>
      </c>
      <c r="E21" s="31">
        <v>976</v>
      </c>
      <c r="F21" s="31">
        <v>3607.34</v>
      </c>
      <c r="G21" s="31">
        <v>8454.2000000000007</v>
      </c>
      <c r="H21" s="31">
        <v>4009</v>
      </c>
      <c r="I21" s="32">
        <v>3627</v>
      </c>
      <c r="J21" s="82">
        <v>15481.536111069317</v>
      </c>
      <c r="K21" s="81">
        <v>38575.210917509023</v>
      </c>
      <c r="L21" s="81">
        <v>22431.841952272222</v>
      </c>
      <c r="M21" s="81">
        <v>23624.251278803284</v>
      </c>
      <c r="N21" s="81">
        <v>15023.378211219067</v>
      </c>
      <c r="O21" s="48">
        <v>8906.9130085925754</v>
      </c>
      <c r="P21" s="49">
        <v>12232.648221066107</v>
      </c>
    </row>
    <row r="22" spans="1:16" x14ac:dyDescent="0.35">
      <c r="A22" s="36" t="s">
        <v>17</v>
      </c>
      <c r="B22" s="42">
        <v>84</v>
      </c>
      <c r="C22" s="30">
        <v>18023.95</v>
      </c>
      <c r="D22" s="31">
        <v>211.5</v>
      </c>
      <c r="E22" s="31">
        <v>753.5</v>
      </c>
      <c r="F22" s="31">
        <v>2943</v>
      </c>
      <c r="G22" s="31">
        <v>7207.25</v>
      </c>
      <c r="H22" s="31">
        <v>3529.25</v>
      </c>
      <c r="I22" s="32">
        <v>3379.45</v>
      </c>
      <c r="J22" s="82">
        <v>15040.467312881628</v>
      </c>
      <c r="K22" s="81">
        <v>40869.529674382684</v>
      </c>
      <c r="L22" s="81">
        <v>23038.548713511267</v>
      </c>
      <c r="M22" s="81">
        <v>22909.349529924515</v>
      </c>
      <c r="N22" s="81">
        <v>14466.446223106013</v>
      </c>
      <c r="O22" s="48">
        <v>8308.8657533805035</v>
      </c>
      <c r="P22" s="49">
        <v>12501.06665374654</v>
      </c>
    </row>
    <row r="23" spans="1:16" x14ac:dyDescent="0.35">
      <c r="A23" s="36" t="s">
        <v>18</v>
      </c>
      <c r="B23" s="42">
        <v>82</v>
      </c>
      <c r="C23" s="30">
        <v>16339.35</v>
      </c>
      <c r="D23" s="31">
        <v>219</v>
      </c>
      <c r="E23" s="31">
        <v>813</v>
      </c>
      <c r="F23" s="31">
        <v>2507.3000000000002</v>
      </c>
      <c r="G23" s="31">
        <v>6368.2</v>
      </c>
      <c r="H23" s="31">
        <v>3207.5</v>
      </c>
      <c r="I23" s="32">
        <v>3224.35</v>
      </c>
      <c r="J23" s="82">
        <v>14700.412014203921</v>
      </c>
      <c r="K23" s="81">
        <v>37419.721550389557</v>
      </c>
      <c r="L23" s="81">
        <v>20551.6997130569</v>
      </c>
      <c r="M23" s="81">
        <v>22368.374543292979</v>
      </c>
      <c r="N23" s="81">
        <v>14795.655532691502</v>
      </c>
      <c r="O23" s="48">
        <v>8326.9912616278325</v>
      </c>
      <c r="P23" s="49">
        <v>12756.452528509188</v>
      </c>
    </row>
    <row r="24" spans="1:16" x14ac:dyDescent="0.35">
      <c r="A24" s="36" t="s">
        <v>19</v>
      </c>
      <c r="B24" s="42">
        <v>86</v>
      </c>
      <c r="C24" s="30">
        <v>16264.4</v>
      </c>
      <c r="D24" s="31">
        <v>195.5</v>
      </c>
      <c r="E24" s="31">
        <v>588.9</v>
      </c>
      <c r="F24" s="31">
        <v>2872.85</v>
      </c>
      <c r="G24" s="31">
        <v>6572.8</v>
      </c>
      <c r="H24" s="31">
        <v>3038</v>
      </c>
      <c r="I24" s="32">
        <v>2996.35</v>
      </c>
      <c r="J24" s="82">
        <v>14414.21914482053</v>
      </c>
      <c r="K24" s="81">
        <v>37558.06844563644</v>
      </c>
      <c r="L24" s="81">
        <v>21488.388489833615</v>
      </c>
      <c r="M24" s="81">
        <v>21465.141327953999</v>
      </c>
      <c r="N24" s="81">
        <v>13145.81339772803</v>
      </c>
      <c r="O24" s="48">
        <v>8204.3284896426576</v>
      </c>
      <c r="P24" s="49">
        <v>11672.561976734387</v>
      </c>
    </row>
    <row r="25" spans="1:16" x14ac:dyDescent="0.35">
      <c r="A25" s="36" t="s">
        <v>20</v>
      </c>
      <c r="B25" s="42">
        <v>135</v>
      </c>
      <c r="C25" s="30">
        <v>29736.16</v>
      </c>
      <c r="D25" s="31">
        <v>418.5</v>
      </c>
      <c r="E25" s="31">
        <v>1213</v>
      </c>
      <c r="F25" s="31">
        <v>5171.75</v>
      </c>
      <c r="G25" s="31">
        <v>10890.16</v>
      </c>
      <c r="H25" s="31">
        <v>5969</v>
      </c>
      <c r="I25" s="32">
        <v>6073.75</v>
      </c>
      <c r="J25" s="82">
        <v>17207.719436638716</v>
      </c>
      <c r="K25" s="81">
        <v>43136.641749698683</v>
      </c>
      <c r="L25" s="81">
        <v>28300.356129690706</v>
      </c>
      <c r="M25" s="81">
        <v>24753.117149752823</v>
      </c>
      <c r="N25" s="81">
        <v>16703.286421814872</v>
      </c>
      <c r="O25" s="48">
        <v>9358.8465252853657</v>
      </c>
      <c r="P25" s="49">
        <v>13552.277720559006</v>
      </c>
    </row>
    <row r="26" spans="1:16" x14ac:dyDescent="0.35">
      <c r="A26" s="36" t="s">
        <v>21</v>
      </c>
      <c r="B26" s="42">
        <v>30</v>
      </c>
      <c r="C26" s="30">
        <v>5609.913333333333</v>
      </c>
      <c r="D26" s="31">
        <v>73.166666666666657</v>
      </c>
      <c r="E26" s="31">
        <v>267.4133333333333</v>
      </c>
      <c r="F26" s="31">
        <v>614.08333333333326</v>
      </c>
      <c r="G26" s="31">
        <v>1818.75</v>
      </c>
      <c r="H26" s="31">
        <v>1305.5</v>
      </c>
      <c r="I26" s="32">
        <v>1531</v>
      </c>
      <c r="J26" s="82">
        <v>16647.064214617014</v>
      </c>
      <c r="K26" s="81">
        <v>46244.75817402533</v>
      </c>
      <c r="L26" s="81">
        <v>25892.036913641165</v>
      </c>
      <c r="M26" s="81">
        <v>29486.478621471309</v>
      </c>
      <c r="N26" s="81">
        <v>17426.224556353736</v>
      </c>
      <c r="O26" s="48">
        <v>8607.6303714797177</v>
      </c>
      <c r="P26" s="49">
        <v>12759.388965342321</v>
      </c>
    </row>
    <row r="27" spans="1:16" x14ac:dyDescent="0.35">
      <c r="A27" s="36" t="s">
        <v>22</v>
      </c>
      <c r="B27" s="42">
        <v>74</v>
      </c>
      <c r="C27" s="30">
        <v>18617.75</v>
      </c>
      <c r="D27" s="31">
        <v>202</v>
      </c>
      <c r="E27" s="31">
        <v>888</v>
      </c>
      <c r="F27" s="31">
        <v>3208.25</v>
      </c>
      <c r="G27" s="31">
        <v>7655</v>
      </c>
      <c r="H27" s="31">
        <v>3425.5</v>
      </c>
      <c r="I27" s="32">
        <v>3239</v>
      </c>
      <c r="J27" s="82">
        <v>15582.190468266461</v>
      </c>
      <c r="K27" s="81">
        <v>40519.975799697037</v>
      </c>
      <c r="L27" s="81">
        <v>23411.434461674082</v>
      </c>
      <c r="M27" s="81">
        <v>23457.021984779931</v>
      </c>
      <c r="N27" s="81">
        <v>14477.776350982163</v>
      </c>
      <c r="O27" s="48">
        <v>9290.9863558578527</v>
      </c>
      <c r="P27" s="49">
        <v>12513.760920168232</v>
      </c>
    </row>
    <row r="28" spans="1:16" x14ac:dyDescent="0.35">
      <c r="A28" s="36" t="s">
        <v>23</v>
      </c>
      <c r="B28" s="42">
        <v>77</v>
      </c>
      <c r="C28" s="30">
        <v>17583.5</v>
      </c>
      <c r="D28" s="31">
        <v>208.5</v>
      </c>
      <c r="E28" s="31">
        <v>828</v>
      </c>
      <c r="F28" s="31">
        <v>2549.75</v>
      </c>
      <c r="G28" s="31">
        <v>7093.5</v>
      </c>
      <c r="H28" s="31">
        <v>3282.75</v>
      </c>
      <c r="I28" s="32">
        <v>3621</v>
      </c>
      <c r="J28" s="82">
        <v>15461.979153426062</v>
      </c>
      <c r="K28" s="81">
        <v>37549.921161768441</v>
      </c>
      <c r="L28" s="81">
        <v>22694.782772123133</v>
      </c>
      <c r="M28" s="81">
        <v>25138.709558815273</v>
      </c>
      <c r="N28" s="81">
        <v>15159.100730257904</v>
      </c>
      <c r="O28" s="48">
        <v>9080.5981073309922</v>
      </c>
      <c r="P28" s="49">
        <v>12084.350818554969</v>
      </c>
    </row>
    <row r="29" spans="1:16" x14ac:dyDescent="0.35">
      <c r="A29" s="36" t="s">
        <v>24</v>
      </c>
      <c r="B29" s="42">
        <v>65</v>
      </c>
      <c r="C29" s="30">
        <v>12985.95</v>
      </c>
      <c r="D29" s="31">
        <v>192.5</v>
      </c>
      <c r="E29" s="31">
        <v>649.25</v>
      </c>
      <c r="F29" s="31">
        <v>2684</v>
      </c>
      <c r="G29" s="31">
        <v>4901.75</v>
      </c>
      <c r="H29" s="31">
        <v>2336.6999999999998</v>
      </c>
      <c r="I29" s="32">
        <v>2221.75</v>
      </c>
      <c r="J29" s="47">
        <v>16227.082943116275</v>
      </c>
      <c r="K29" s="48">
        <v>45682.715348264763</v>
      </c>
      <c r="L29" s="48">
        <v>22450.226645549814</v>
      </c>
      <c r="M29" s="48">
        <v>23088.524852057115</v>
      </c>
      <c r="N29" s="48">
        <v>14719.188756129108</v>
      </c>
      <c r="O29" s="48">
        <v>8580.7025101222007</v>
      </c>
      <c r="P29" s="49">
        <v>12822.012758188466</v>
      </c>
    </row>
    <row r="30" spans="1:16" ht="16" thickBot="1" x14ac:dyDescent="0.4">
      <c r="A30" s="38" t="s">
        <v>25</v>
      </c>
      <c r="B30" s="43">
        <v>70</v>
      </c>
      <c r="C30" s="33">
        <v>15314</v>
      </c>
      <c r="D30" s="34">
        <v>166</v>
      </c>
      <c r="E30" s="34">
        <v>647.5</v>
      </c>
      <c r="F30" s="34">
        <v>2124.25</v>
      </c>
      <c r="G30" s="34">
        <v>6160.75</v>
      </c>
      <c r="H30" s="34">
        <v>3148.25</v>
      </c>
      <c r="I30" s="35">
        <v>3067.25</v>
      </c>
      <c r="J30" s="50">
        <v>13883.058160806873</v>
      </c>
      <c r="K30" s="51">
        <v>34056.213770842776</v>
      </c>
      <c r="L30" s="51">
        <v>21517.515227430406</v>
      </c>
      <c r="M30" s="51">
        <v>23848.805900560747</v>
      </c>
      <c r="N30" s="51">
        <v>13929.654815160724</v>
      </c>
      <c r="O30" s="51">
        <v>7823.4829885867757</v>
      </c>
      <c r="P30" s="52">
        <v>11124.375214473292</v>
      </c>
    </row>
    <row r="31" spans="1:16" s="37" customFormat="1" thickBot="1" x14ac:dyDescent="0.35">
      <c r="A31" s="39" t="s">
        <v>33</v>
      </c>
      <c r="B31" s="53">
        <v>2073</v>
      </c>
      <c r="C31" s="57">
        <v>475680.49274193583</v>
      </c>
      <c r="D31" s="55">
        <v>5891.4744086025003</v>
      </c>
      <c r="E31" s="55">
        <v>20341.105</v>
      </c>
      <c r="F31" s="55">
        <v>82977.323333333348</v>
      </c>
      <c r="G31" s="55">
        <v>182865.56999999998</v>
      </c>
      <c r="H31" s="55">
        <v>91015.46</v>
      </c>
      <c r="I31" s="56">
        <v>92589.560000000012</v>
      </c>
      <c r="J31" s="54">
        <v>16046.446644926435</v>
      </c>
      <c r="K31" s="55">
        <v>41353.360397436598</v>
      </c>
      <c r="L31" s="55">
        <v>23946.259425799144</v>
      </c>
      <c r="M31" s="55">
        <v>23882.460206375621</v>
      </c>
      <c r="N31" s="55">
        <v>15303.556507808711</v>
      </c>
      <c r="O31" s="55">
        <v>9002.1045639414187</v>
      </c>
      <c r="P31" s="56">
        <v>12987.366290533777</v>
      </c>
    </row>
    <row r="33" spans="4:9" x14ac:dyDescent="0.35">
      <c r="D33" s="80">
        <f>(D31/C31)*100</f>
        <v>1.2385360548721762</v>
      </c>
      <c r="E33" s="80">
        <f>(E31/C31)*100</f>
        <v>4.2762117241236899</v>
      </c>
      <c r="F33" s="80">
        <f>(F31/C31)*100</f>
        <v>17.44391973171577</v>
      </c>
      <c r="G33" s="80">
        <f>(G31/C31)*100</f>
        <v>38.442940753344587</v>
      </c>
      <c r="H33" s="80">
        <f>(H31/C31)*100</f>
        <v>19.133738168526772</v>
      </c>
      <c r="I33" s="80">
        <f>(I31/C31)*100</f>
        <v>19.464653567417006</v>
      </c>
    </row>
    <row r="35" spans="4:9" x14ac:dyDescent="0.35">
      <c r="D35" s="26">
        <v>1</v>
      </c>
      <c r="E35" s="26">
        <v>4</v>
      </c>
      <c r="F35" s="26">
        <v>17</v>
      </c>
      <c r="G35" s="26">
        <v>39</v>
      </c>
      <c r="H35" s="26">
        <v>19</v>
      </c>
      <c r="I35" s="26">
        <v>20</v>
      </c>
    </row>
    <row r="37" spans="4:9" x14ac:dyDescent="0.35">
      <c r="E37" s="26">
        <f>1+4+17+38+19+19</f>
        <v>98</v>
      </c>
    </row>
  </sheetData>
  <mergeCells count="5">
    <mergeCell ref="A2:P2"/>
    <mergeCell ref="A4:A5"/>
    <mergeCell ref="B4:B5"/>
    <mergeCell ref="C4:I4"/>
    <mergeCell ref="J4:P4"/>
  </mergeCells>
  <conditionalFormatting sqref="A4:P5 A6:A31">
    <cfRule type="iconSet" priority="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11</vt:i4>
      </vt:variant>
    </vt:vector>
  </HeadingPairs>
  <TitlesOfParts>
    <vt:vector size="11" baseType="lpstr">
      <vt:lpstr>2024</vt:lpstr>
      <vt:lpstr>2023</vt:lpstr>
      <vt:lpstr>2022</vt:lpstr>
      <vt:lpstr>2022_1</vt:lpstr>
      <vt:lpstr>2023_1</vt:lpstr>
      <vt:lpstr>2024_1</vt:lpstr>
      <vt:lpstr>2022_фоп</vt:lpstr>
      <vt:lpstr>2023_фоп+</vt:lpstr>
      <vt:lpstr>2024_фоп</vt:lpstr>
      <vt:lpstr>витрати</vt:lpstr>
      <vt:lpstr>повнота даних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2025-04-29T15:29:40Z</dcterms:modified>
</cp:coreProperties>
</file>